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-15" yWindow="-15" windowWidth="14415" windowHeight="12165"/>
  </bookViews>
  <sheets>
    <sheet name="AL 2024" sheetId="134" r:id="rId1"/>
  </sheets>
  <definedNames>
    <definedName name="_xlnm.Print_Area" localSheetId="0">'AL 2024'!$A$1:$AC$116</definedName>
    <definedName name="_xlnm.Print_Titles" localSheetId="0">'AL 2024'!$A:$B,'AL 2024'!$1:$2</definedName>
  </definedNames>
  <calcPr calcId="125725"/>
</workbook>
</file>

<file path=xl/calcChain.xml><?xml version="1.0" encoding="utf-8"?>
<calcChain xmlns="http://schemas.openxmlformats.org/spreadsheetml/2006/main">
  <c r="C41" i="134"/>
  <c r="C74"/>
  <c r="C89"/>
  <c r="C31"/>
  <c r="C112"/>
  <c r="C111"/>
  <c r="C110"/>
  <c r="C108"/>
  <c r="C107"/>
  <c r="AC31"/>
  <c r="AC99" s="1"/>
  <c r="AC41"/>
  <c r="AC74"/>
  <c r="AC89"/>
  <c r="AC98"/>
  <c r="AC103"/>
  <c r="AC113"/>
  <c r="AC116"/>
  <c r="D31"/>
  <c r="E31"/>
  <c r="F31"/>
  <c r="G31"/>
  <c r="G99" s="1"/>
  <c r="H31"/>
  <c r="I31"/>
  <c r="J31"/>
  <c r="K31"/>
  <c r="L31"/>
  <c r="M31"/>
  <c r="N31"/>
  <c r="O31"/>
  <c r="P31"/>
  <c r="Q31"/>
  <c r="R31"/>
  <c r="S31"/>
  <c r="S99" s="1"/>
  <c r="T31"/>
  <c r="U31"/>
  <c r="V31"/>
  <c r="W31"/>
  <c r="X31"/>
  <c r="Y31"/>
  <c r="Z31"/>
  <c r="AA31"/>
  <c r="AB31"/>
  <c r="D41"/>
  <c r="E41"/>
  <c r="F41"/>
  <c r="G41"/>
  <c r="H41"/>
  <c r="I41"/>
  <c r="J41"/>
  <c r="K41"/>
  <c r="L41"/>
  <c r="L99" s="1"/>
  <c r="M41"/>
  <c r="N41"/>
  <c r="O41"/>
  <c r="P41"/>
  <c r="Q41"/>
  <c r="R41"/>
  <c r="S41"/>
  <c r="T41"/>
  <c r="U41"/>
  <c r="V41"/>
  <c r="W41"/>
  <c r="X41"/>
  <c r="X99" s="1"/>
  <c r="Y41"/>
  <c r="Z41"/>
  <c r="AA41"/>
  <c r="AB41"/>
  <c r="D74"/>
  <c r="E74"/>
  <c r="F74"/>
  <c r="G74"/>
  <c r="H74"/>
  <c r="I74"/>
  <c r="J74"/>
  <c r="K74"/>
  <c r="K99" s="1"/>
  <c r="L74"/>
  <c r="M74"/>
  <c r="N74"/>
  <c r="O74"/>
  <c r="P74"/>
  <c r="Q74"/>
  <c r="R74"/>
  <c r="S74"/>
  <c r="T74"/>
  <c r="U74"/>
  <c r="V74"/>
  <c r="W74"/>
  <c r="W99" s="1"/>
  <c r="X74"/>
  <c r="Y74"/>
  <c r="Z74"/>
  <c r="AA74"/>
  <c r="AB74"/>
  <c r="D89"/>
  <c r="E89"/>
  <c r="F89"/>
  <c r="G89"/>
  <c r="H89"/>
  <c r="I89"/>
  <c r="J89"/>
  <c r="K89"/>
  <c r="L89"/>
  <c r="M89"/>
  <c r="N89"/>
  <c r="N99" s="1"/>
  <c r="O89"/>
  <c r="P89"/>
  <c r="Q89"/>
  <c r="R89"/>
  <c r="S89"/>
  <c r="T89"/>
  <c r="U89"/>
  <c r="V89"/>
  <c r="W89"/>
  <c r="X89"/>
  <c r="Y89"/>
  <c r="Z89"/>
  <c r="Z99" s="1"/>
  <c r="AA89"/>
  <c r="AB89"/>
  <c r="D98"/>
  <c r="E98"/>
  <c r="F98"/>
  <c r="G98"/>
  <c r="H98"/>
  <c r="I98"/>
  <c r="J98"/>
  <c r="K98"/>
  <c r="L98"/>
  <c r="M98"/>
  <c r="N98"/>
  <c r="O98"/>
  <c r="P98"/>
  <c r="Q98"/>
  <c r="R98"/>
  <c r="S98"/>
  <c r="T98"/>
  <c r="U98"/>
  <c r="V98"/>
  <c r="W98"/>
  <c r="X98"/>
  <c r="Y98"/>
  <c r="Z98"/>
  <c r="AA98"/>
  <c r="AB98"/>
  <c r="D103"/>
  <c r="E103"/>
  <c r="F103"/>
  <c r="G103"/>
  <c r="H103"/>
  <c r="I103"/>
  <c r="J103"/>
  <c r="K103"/>
  <c r="L103"/>
  <c r="M103"/>
  <c r="N103"/>
  <c r="O103"/>
  <c r="P103"/>
  <c r="Q103"/>
  <c r="R103"/>
  <c r="S103"/>
  <c r="T103"/>
  <c r="U103"/>
  <c r="V103"/>
  <c r="W103"/>
  <c r="X103"/>
  <c r="Y103"/>
  <c r="Z103"/>
  <c r="AA103"/>
  <c r="AB103"/>
  <c r="D113"/>
  <c r="E113"/>
  <c r="F113"/>
  <c r="G113"/>
  <c r="H113"/>
  <c r="I113"/>
  <c r="J113"/>
  <c r="K113"/>
  <c r="L113"/>
  <c r="M113"/>
  <c r="N113"/>
  <c r="O113"/>
  <c r="P113"/>
  <c r="Q113"/>
  <c r="R113"/>
  <c r="S113"/>
  <c r="T113"/>
  <c r="U113"/>
  <c r="V113"/>
  <c r="W113"/>
  <c r="X113"/>
  <c r="Y113"/>
  <c r="Z113"/>
  <c r="AA113"/>
  <c r="AB113"/>
  <c r="D116"/>
  <c r="E116"/>
  <c r="F116"/>
  <c r="G116"/>
  <c r="H116"/>
  <c r="I116"/>
  <c r="J116"/>
  <c r="K116"/>
  <c r="L116"/>
  <c r="M116"/>
  <c r="N116"/>
  <c r="O116"/>
  <c r="P116"/>
  <c r="Q116"/>
  <c r="R116"/>
  <c r="S116"/>
  <c r="T116"/>
  <c r="U116"/>
  <c r="V116"/>
  <c r="W116"/>
  <c r="X116"/>
  <c r="Y116"/>
  <c r="Z116"/>
  <c r="AA116"/>
  <c r="AB116"/>
  <c r="C116"/>
  <c r="C113"/>
  <c r="C103"/>
  <c r="C98"/>
  <c r="C99" l="1"/>
  <c r="C117" s="1"/>
  <c r="U99"/>
  <c r="I99"/>
  <c r="J99"/>
  <c r="V99"/>
  <c r="Y99"/>
  <c r="M99"/>
  <c r="AA99"/>
  <c r="O99"/>
  <c r="AB99"/>
  <c r="P99"/>
  <c r="D99"/>
  <c r="Q99"/>
  <c r="E99"/>
  <c r="R99"/>
  <c r="F99"/>
  <c r="T99"/>
  <c r="H99"/>
  <c r="A93"/>
  <c r="A94" s="1"/>
  <c r="A95" s="1"/>
  <c r="A84"/>
  <c r="A85" s="1"/>
  <c r="A86" s="1"/>
  <c r="A78"/>
  <c r="A79" s="1"/>
  <c r="A80" s="1"/>
  <c r="A81" s="1"/>
  <c r="A82" s="1"/>
  <c r="A45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35"/>
  <c r="A36" s="1"/>
  <c r="A37" s="1"/>
  <c r="A38" s="1"/>
  <c r="A39" s="1"/>
  <c r="A40" s="1"/>
  <c r="A4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</calcChain>
</file>

<file path=xl/sharedStrings.xml><?xml version="1.0" encoding="utf-8"?>
<sst xmlns="http://schemas.openxmlformats.org/spreadsheetml/2006/main" count="144" uniqueCount="103">
  <si>
    <t>TIP FURNIZOR / DENUMIRE FURNIZOR</t>
  </si>
  <si>
    <t>ANGELMED SRL</t>
  </si>
  <si>
    <t>C.M. SF. NICOLAE SRL</t>
  </si>
  <si>
    <t>HELICOMED SRL</t>
  </si>
  <si>
    <t>INVESTIGATII MEDICALE PRAXIS SRL</t>
  </si>
  <si>
    <t>LAB. ASOC. NICOLINA</t>
  </si>
  <si>
    <t>LARMED SCM</t>
  </si>
  <si>
    <t>MITROPOLIA MOLDOVEI SI BUCOVINEI</t>
  </si>
  <si>
    <t>CLINICA SANTE SRL</t>
  </si>
  <si>
    <t>LABORATOARELE BIOCLINICA SRL</t>
  </si>
  <si>
    <t>SCM ROCONSIMEDICA CLINIC</t>
  </si>
  <si>
    <t>SPITALUL CLINIC  DR.C.I.PARHON IASI</t>
  </si>
  <si>
    <t>SPITALUL CLINIC CF IASI</t>
  </si>
  <si>
    <t>SPITALUL CLINIC DE URGENTA PENTRU COPII "SF.MARIA" IASI</t>
  </si>
  <si>
    <t>SPITALUL CLINIC JUDETEAN DE URGENTA "SF. SPIRIDON" IASI</t>
  </si>
  <si>
    <t>SPITALUL MUNICIPAL DE URGENTA PASCANI</t>
  </si>
  <si>
    <t>SYNEVO ROMANIA SRL</t>
  </si>
  <si>
    <t>TOP MEDICAL GRUP SRL</t>
  </si>
  <si>
    <t>TRITEST SRL</t>
  </si>
  <si>
    <t>TOTAL  LABORATOR</t>
  </si>
  <si>
    <t>INSTITUTUL REGIONAL DE ONCOLOGIE IASI</t>
  </si>
  <si>
    <t>PANAITE IULIA VANDA</t>
  </si>
  <si>
    <t>SP. CL. URGENTA  "PROF. DR. N. OBLU" IASI</t>
  </si>
  <si>
    <t>SPITALUL CLINIC DE RECUPERARE IASI</t>
  </si>
  <si>
    <t>TOTAL  RADIOLOGIE</t>
  </si>
  <si>
    <t>SP. PASCANI</t>
  </si>
  <si>
    <t>TOTAL  ECOGRAFII</t>
  </si>
  <si>
    <t>C.M. CARDIODENT</t>
  </si>
  <si>
    <t xml:space="preserve">INTERDENTIS PASCANI SCM </t>
  </si>
  <si>
    <t>TOTAL  RADIOLOGIE DENTARA</t>
  </si>
  <si>
    <t>AFFIDEA (EUROMEDIC) ROMANIA SRL</t>
  </si>
  <si>
    <t>MEDVERO SRL</t>
  </si>
  <si>
    <t>CENTRUL MEDICAL UNIREA SRL</t>
  </si>
  <si>
    <t>ELYTIS HOSPITAL SRL</t>
  </si>
  <si>
    <t>CHARIS</t>
  </si>
  <si>
    <t>KARSUS MEDICAL SRL</t>
  </si>
  <si>
    <t>KARSUS MEDICAL (fost INTERDENTIS PASCANI SCM)</t>
  </si>
  <si>
    <t>TOTAL  ANATOMIE PATOLOGICA</t>
  </si>
  <si>
    <t>MEDIMAGIS SRL ( fost HABA DANISIA RADIODIAGNOSTIC)</t>
  </si>
  <si>
    <t>INSTITUTUL DE PSIHIATRIE SOCOLA</t>
  </si>
  <si>
    <t xml:space="preserve">MNT HEALTHCARE EUROPE SRL </t>
  </si>
  <si>
    <t>CMI ROMILA CRISTINA AMALIA</t>
  </si>
  <si>
    <t>SC MEDLIFE SA</t>
  </si>
  <si>
    <t>RECUMEDIS (fost  RED CLINIC )</t>
  </si>
  <si>
    <t>SPITALUL CLINIC DE RECUPERARE</t>
  </si>
  <si>
    <t>IRO IASI</t>
  </si>
  <si>
    <t>Karsus Medical SRL</t>
  </si>
  <si>
    <t>Synlab SRL</t>
  </si>
  <si>
    <t>Praxis SRL</t>
  </si>
  <si>
    <t>TOTAL  HEMOGLOBINA GLICOZILATA</t>
  </si>
  <si>
    <t>IRO IAȘI</t>
  </si>
  <si>
    <t>Nr.crt.</t>
  </si>
  <si>
    <t>SC ELYTIS LABORATORY</t>
  </si>
  <si>
    <t>CLINICA SANTE</t>
  </si>
  <si>
    <t>SPITALUL DE COPII SF. MARIA</t>
  </si>
  <si>
    <t>CLINICA CARMED SRL-D</t>
  </si>
  <si>
    <t>VICTORIA IMAGISTIC SRL</t>
  </si>
  <si>
    <t>AMAMED</t>
  </si>
  <si>
    <t>CARDIOMED SRL</t>
  </si>
  <si>
    <t>CMI GALES CRISTINA</t>
  </si>
  <si>
    <t>HERMA MED SRL</t>
  </si>
  <si>
    <t>PNEUMOMED CENTER</t>
  </si>
  <si>
    <t>SPITAL TG FRUMOS</t>
  </si>
  <si>
    <t>CMI STEFANIU</t>
  </si>
  <si>
    <t>MEDICOVER</t>
  </si>
  <si>
    <t xml:space="preserve">SPITALUL CLINIC  DR.C.I.PARHON IASI  </t>
  </si>
  <si>
    <t>SPITALUL TG FRUMOS</t>
  </si>
  <si>
    <t>ARCADIA MEDICAL CENTER SRL</t>
  </si>
  <si>
    <t xml:space="preserve">LABORATOARELE SYNLAB </t>
  </si>
  <si>
    <t>DORNA MEDICAL</t>
  </si>
  <si>
    <t xml:space="preserve">ARHIMED RADIOLOGY SRL </t>
  </si>
  <si>
    <t xml:space="preserve">SC SCAN EXPERT PASCANI + SCAN EXPERT IASI </t>
  </si>
  <si>
    <t xml:space="preserve">INTER HEALT SYSTEMS </t>
  </si>
  <si>
    <t xml:space="preserve">INSTITUTUL DE BOLI CARDIOVASCULARE </t>
  </si>
  <si>
    <t xml:space="preserve">SC LUPU IULIAN SRL </t>
  </si>
  <si>
    <t>SC CLINICA ALBERT SRL</t>
  </si>
  <si>
    <t>TOTAL  Program National PET-CT</t>
  </si>
  <si>
    <t>TOTAL  ACTIVITATE</t>
  </si>
  <si>
    <t>MNT HEALTHCARE SRL - pct IS</t>
  </si>
  <si>
    <t>activ crta</t>
  </si>
  <si>
    <t>plan de cancer</t>
  </si>
  <si>
    <t>monitorizare</t>
  </si>
  <si>
    <t>TOTAL  subprogram National TESTARE GENTICĂ</t>
  </si>
  <si>
    <t>OCTOMBRIE</t>
  </si>
  <si>
    <t>ACTIV CRTA</t>
  </si>
  <si>
    <t>PNCC</t>
  </si>
  <si>
    <t>IANUARIE 2025</t>
  </si>
  <si>
    <t>FEBRUARIE 2025</t>
  </si>
  <si>
    <t>MARTIE 2025</t>
  </si>
  <si>
    <t>APRILIE 2025</t>
  </si>
  <si>
    <t>MAI 2025</t>
  </si>
  <si>
    <t>IUNIE 2025</t>
  </si>
  <si>
    <t>IULIE 2025</t>
  </si>
  <si>
    <t>SEPTEMBRIE 2025</t>
  </si>
  <si>
    <t>NOIEMBRIE  2025</t>
  </si>
  <si>
    <t>DECEMBRIE  2025</t>
  </si>
  <si>
    <t>ELYTIS HOSPITAL HOPE SRL (contr de la 01.06.2025)</t>
  </si>
  <si>
    <t>Axa Clinic (contr de la ....11.2025)</t>
  </si>
  <si>
    <t>Cardiomed (contr de la ....11.2025)</t>
  </si>
  <si>
    <t>Sp Orășenesc Hârlău (contr de la ....11.2025)</t>
  </si>
  <si>
    <t>ASOCIATIA GLASUL VIETII (contr de la 01.06.2025)</t>
  </si>
  <si>
    <t>IRO IASI (începând cu 07.11.2025)</t>
  </si>
  <si>
    <t>INVESTIGATII MEDICALE PRAXIS SRL (începând cu 07.11.2025)</t>
  </si>
</sst>
</file>

<file path=xl/styles.xml><?xml version="1.0" encoding="utf-8"?>
<styleSheet xmlns="http://schemas.openxmlformats.org/spreadsheetml/2006/main">
  <fonts count="17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Times New Roman"/>
      <family val="1"/>
    </font>
    <font>
      <b/>
      <sz val="9"/>
      <name val="Times New Roman"/>
      <family val="1"/>
    </font>
    <font>
      <sz val="8"/>
      <name val="Times New Roman"/>
      <family val="1"/>
    </font>
    <font>
      <sz val="9"/>
      <name val="Times New Roman"/>
      <family val="1"/>
    </font>
    <font>
      <sz val="10"/>
      <name val="Times New Roman"/>
      <family val="1"/>
    </font>
    <font>
      <b/>
      <sz val="8"/>
      <color indexed="18"/>
      <name val="Times New Roman"/>
      <family val="1"/>
    </font>
    <font>
      <b/>
      <sz val="10"/>
      <name val="Times New Roman"/>
      <family val="1"/>
    </font>
    <font>
      <b/>
      <sz val="9"/>
      <name val="Arial"/>
      <family val="2"/>
    </font>
    <font>
      <sz val="8"/>
      <color indexed="10"/>
      <name val="Times New Roman"/>
      <family val="1"/>
    </font>
    <font>
      <b/>
      <sz val="11"/>
      <name val="Times New Roman"/>
      <family val="1"/>
    </font>
    <font>
      <sz val="9"/>
      <color rgb="FFCC00FF"/>
      <name val="Times New Roman"/>
      <family val="1"/>
    </font>
    <font>
      <sz val="10"/>
      <color rgb="FFCC00FF"/>
      <name val="Times New Roman"/>
      <family val="1"/>
    </font>
    <font>
      <b/>
      <sz val="10"/>
      <color indexed="18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9933FF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105">
    <xf numFmtId="0" fontId="0" fillId="0" borderId="0" xfId="0"/>
    <xf numFmtId="0" fontId="7" fillId="2" borderId="2" xfId="0" applyFont="1" applyFill="1" applyBorder="1" applyAlignment="1">
      <alignment vertical="center" wrapText="1"/>
    </xf>
    <xf numFmtId="2" fontId="7" fillId="2" borderId="2" xfId="2" applyNumberFormat="1" applyFont="1" applyFill="1" applyBorder="1" applyAlignment="1">
      <alignment vertical="center" wrapText="1"/>
    </xf>
    <xf numFmtId="0" fontId="7" fillId="0" borderId="2" xfId="0" applyNumberFormat="1" applyFont="1" applyFill="1" applyBorder="1" applyAlignment="1">
      <alignment vertical="center" wrapText="1"/>
    </xf>
    <xf numFmtId="0" fontId="7" fillId="0" borderId="2" xfId="0" applyFont="1" applyFill="1" applyBorder="1" applyAlignment="1">
      <alignment vertical="center" wrapText="1"/>
    </xf>
    <xf numFmtId="2" fontId="7" fillId="0" borderId="2" xfId="2" applyNumberFormat="1" applyFont="1" applyFill="1" applyBorder="1" applyAlignment="1">
      <alignment vertical="center" wrapText="1"/>
    </xf>
    <xf numFmtId="1" fontId="7" fillId="2" borderId="2" xfId="1" applyNumberFormat="1" applyFont="1" applyFill="1" applyBorder="1" applyAlignment="1">
      <alignment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4" fontId="8" fillId="0" borderId="2" xfId="0" applyNumberFormat="1" applyFont="1" applyFill="1" applyBorder="1" applyAlignment="1">
      <alignment vertical="center"/>
    </xf>
    <xf numFmtId="4" fontId="6" fillId="2" borderId="0" xfId="0" applyNumberFormat="1" applyFont="1" applyFill="1" applyAlignment="1">
      <alignment vertical="center"/>
    </xf>
    <xf numFmtId="2" fontId="7" fillId="0" borderId="3" xfId="2" applyNumberFormat="1" applyFont="1" applyFill="1" applyBorder="1" applyAlignment="1">
      <alignment vertical="center" wrapText="1"/>
    </xf>
    <xf numFmtId="0" fontId="7" fillId="0" borderId="4" xfId="0" applyNumberFormat="1" applyFont="1" applyFill="1" applyBorder="1" applyAlignment="1">
      <alignment vertical="center" wrapText="1"/>
    </xf>
    <xf numFmtId="0" fontId="12" fillId="2" borderId="0" xfId="0" applyFont="1" applyFill="1" applyAlignment="1">
      <alignment vertical="center"/>
    </xf>
    <xf numFmtId="4" fontId="4" fillId="2" borderId="0" xfId="0" applyNumberFormat="1" applyFont="1" applyFill="1" applyAlignment="1">
      <alignment vertical="center"/>
    </xf>
    <xf numFmtId="0" fontId="7" fillId="2" borderId="1" xfId="0" applyFont="1" applyFill="1" applyBorder="1" applyAlignment="1">
      <alignment horizontal="right" vertical="center" wrapText="1"/>
    </xf>
    <xf numFmtId="1" fontId="7" fillId="0" borderId="2" xfId="1" applyNumberFormat="1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righ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7" fillId="2" borderId="10" xfId="0" applyFont="1" applyFill="1" applyBorder="1" applyAlignment="1">
      <alignment horizontal="left" vertical="center" wrapText="1"/>
    </xf>
    <xf numFmtId="4" fontId="8" fillId="4" borderId="2" xfId="0" applyNumberFormat="1" applyFont="1" applyFill="1" applyBorder="1" applyAlignment="1">
      <alignment vertical="center"/>
    </xf>
    <xf numFmtId="4" fontId="10" fillId="5" borderId="2" xfId="0" applyNumberFormat="1" applyFont="1" applyFill="1" applyBorder="1" applyAlignment="1">
      <alignment vertical="center"/>
    </xf>
    <xf numFmtId="4" fontId="8" fillId="4" borderId="4" xfId="0" applyNumberFormat="1" applyFont="1" applyFill="1" applyBorder="1" applyAlignment="1">
      <alignment vertical="center"/>
    </xf>
    <xf numFmtId="0" fontId="6" fillId="0" borderId="1" xfId="0" applyFont="1" applyFill="1" applyBorder="1" applyAlignment="1">
      <alignment horizontal="right" vertical="center"/>
    </xf>
    <xf numFmtId="0" fontId="6" fillId="2" borderId="1" xfId="0" applyFont="1" applyFill="1" applyBorder="1" applyAlignment="1">
      <alignment horizontal="right" vertical="center"/>
    </xf>
    <xf numFmtId="0" fontId="8" fillId="0" borderId="1" xfId="0" applyFont="1" applyFill="1" applyBorder="1" applyAlignment="1">
      <alignment horizontal="right" vertical="center"/>
    </xf>
    <xf numFmtId="0" fontId="7" fillId="0" borderId="8" xfId="0" applyFont="1" applyFill="1" applyBorder="1" applyAlignment="1">
      <alignment horizontal="right" vertical="center" wrapText="1"/>
    </xf>
    <xf numFmtId="0" fontId="6" fillId="0" borderId="0" xfId="0" applyFont="1" applyFill="1" applyAlignment="1">
      <alignment horizontal="right" vertical="center"/>
    </xf>
    <xf numFmtId="4" fontId="8" fillId="4" borderId="10" xfId="0" applyNumberFormat="1" applyFont="1" applyFill="1" applyBorder="1" applyAlignment="1">
      <alignment vertical="center"/>
    </xf>
    <xf numFmtId="0" fontId="7" fillId="0" borderId="11" xfId="0" applyFont="1" applyFill="1" applyBorder="1" applyAlignment="1">
      <alignment horizontal="right" vertical="center" wrapText="1"/>
    </xf>
    <xf numFmtId="4" fontId="7" fillId="0" borderId="0" xfId="0" applyNumberFormat="1" applyFont="1" applyFill="1" applyAlignment="1">
      <alignment vertical="center"/>
    </xf>
    <xf numFmtId="0" fontId="13" fillId="5" borderId="1" xfId="0" applyFont="1" applyFill="1" applyBorder="1" applyAlignment="1">
      <alignment vertical="center"/>
    </xf>
    <xf numFmtId="0" fontId="13" fillId="5" borderId="8" xfId="0" applyFont="1" applyFill="1" applyBorder="1" applyAlignment="1">
      <alignment vertical="center" wrapText="1"/>
    </xf>
    <xf numFmtId="0" fontId="13" fillId="5" borderId="12" xfId="0" applyFont="1" applyFill="1" applyBorder="1" applyAlignment="1">
      <alignment vertical="center"/>
    </xf>
    <xf numFmtId="4" fontId="10" fillId="5" borderId="4" xfId="0" applyNumberFormat="1" applyFont="1" applyFill="1" applyBorder="1" applyAlignment="1">
      <alignment vertical="center"/>
    </xf>
    <xf numFmtId="0" fontId="5" fillId="5" borderId="2" xfId="0" applyFont="1" applyFill="1" applyBorder="1" applyAlignment="1">
      <alignment vertical="center"/>
    </xf>
    <xf numFmtId="0" fontId="5" fillId="5" borderId="9" xfId="0" applyFont="1" applyFill="1" applyBorder="1" applyAlignment="1">
      <alignment vertical="center" wrapText="1"/>
    </xf>
    <xf numFmtId="0" fontId="14" fillId="2" borderId="2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vertical="center"/>
    </xf>
    <xf numFmtId="0" fontId="14" fillId="0" borderId="2" xfId="0" applyFont="1" applyFill="1" applyBorder="1" applyAlignment="1">
      <alignment vertical="center" wrapText="1"/>
    </xf>
    <xf numFmtId="0" fontId="5" fillId="5" borderId="4" xfId="0" applyFont="1" applyFill="1" applyBorder="1" applyAlignment="1">
      <alignment vertical="center"/>
    </xf>
    <xf numFmtId="4" fontId="9" fillId="2" borderId="0" xfId="0" applyNumberFormat="1" applyFont="1" applyFill="1" applyAlignment="1">
      <alignment vertical="center"/>
    </xf>
    <xf numFmtId="0" fontId="5" fillId="0" borderId="2" xfId="0" applyFont="1" applyFill="1" applyBorder="1" applyAlignment="1">
      <alignment horizontal="left" vertical="center" wrapText="1"/>
    </xf>
    <xf numFmtId="0" fontId="5" fillId="0" borderId="13" xfId="0" applyFont="1" applyFill="1" applyBorder="1" applyAlignment="1">
      <alignment horizontal="left" vertical="center" wrapText="1"/>
    </xf>
    <xf numFmtId="4" fontId="8" fillId="2" borderId="9" xfId="0" applyNumberFormat="1" applyFont="1" applyFill="1" applyBorder="1" applyAlignment="1">
      <alignment vertical="center"/>
    </xf>
    <xf numFmtId="4" fontId="13" fillId="6" borderId="2" xfId="0" applyNumberFormat="1" applyFont="1" applyFill="1" applyBorder="1" applyAlignment="1">
      <alignment vertical="center"/>
    </xf>
    <xf numFmtId="0" fontId="11" fillId="0" borderId="4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49" fontId="11" fillId="0" borderId="10" xfId="0" applyNumberFormat="1" applyFont="1" applyFill="1" applyBorder="1" applyAlignment="1">
      <alignment horizontal="center" vertical="center" wrapText="1"/>
    </xf>
    <xf numFmtId="0" fontId="11" fillId="7" borderId="4" xfId="0" applyFont="1" applyFill="1" applyBorder="1" applyAlignment="1">
      <alignment horizontal="center" vertical="center" wrapText="1"/>
    </xf>
    <xf numFmtId="0" fontId="11" fillId="8" borderId="2" xfId="0" applyFont="1" applyFill="1" applyBorder="1" applyAlignment="1">
      <alignment horizontal="center" vertical="center" wrapText="1"/>
    </xf>
    <xf numFmtId="4" fontId="10" fillId="5" borderId="0" xfId="0" applyNumberFormat="1" applyFont="1" applyFill="1" applyBorder="1" applyAlignment="1">
      <alignment vertical="center"/>
    </xf>
    <xf numFmtId="0" fontId="15" fillId="2" borderId="2" xfId="0" applyFont="1" applyFill="1" applyBorder="1" applyAlignment="1">
      <alignment vertical="center" wrapText="1"/>
    </xf>
    <xf numFmtId="0" fontId="13" fillId="0" borderId="21" xfId="0" applyFont="1" applyFill="1" applyBorder="1" applyAlignment="1">
      <alignment horizontal="center" vertical="center"/>
    </xf>
    <xf numFmtId="0" fontId="13" fillId="0" borderId="22" xfId="0" applyFont="1" applyFill="1" applyBorder="1" applyAlignment="1">
      <alignment horizontal="center" vertical="center"/>
    </xf>
    <xf numFmtId="4" fontId="10" fillId="0" borderId="2" xfId="0" applyNumberFormat="1" applyFont="1" applyFill="1" applyBorder="1" applyAlignment="1">
      <alignment vertical="center"/>
    </xf>
    <xf numFmtId="4" fontId="10" fillId="0" borderId="25" xfId="0" applyNumberFormat="1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Border="1" applyAlignment="1">
      <alignment vertical="center"/>
    </xf>
    <xf numFmtId="4" fontId="6" fillId="0" borderId="0" xfId="0" applyNumberFormat="1" applyFont="1" applyFill="1" applyBorder="1" applyAlignment="1">
      <alignment vertical="center"/>
    </xf>
    <xf numFmtId="10" fontId="6" fillId="2" borderId="0" xfId="0" applyNumberFormat="1" applyFont="1" applyFill="1" applyAlignment="1">
      <alignment vertical="center"/>
    </xf>
    <xf numFmtId="49" fontId="11" fillId="0" borderId="3" xfId="0" applyNumberFormat="1" applyFont="1" applyFill="1" applyBorder="1" applyAlignment="1">
      <alignment vertical="center" wrapText="1"/>
    </xf>
    <xf numFmtId="0" fontId="10" fillId="0" borderId="2" xfId="0" applyFont="1" applyFill="1" applyBorder="1" applyAlignment="1">
      <alignment horizontal="left" vertical="center" wrapText="1"/>
    </xf>
    <xf numFmtId="0" fontId="10" fillId="2" borderId="25" xfId="0" applyFont="1" applyFill="1" applyBorder="1" applyAlignment="1">
      <alignment vertical="center" wrapText="1"/>
    </xf>
    <xf numFmtId="4" fontId="8" fillId="2" borderId="2" xfId="0" applyNumberFormat="1" applyFont="1" applyFill="1" applyBorder="1" applyAlignment="1">
      <alignment vertical="center"/>
    </xf>
    <xf numFmtId="4" fontId="8" fillId="2" borderId="10" xfId="0" applyNumberFormat="1" applyFont="1" applyFill="1" applyBorder="1" applyAlignment="1">
      <alignment vertical="center"/>
    </xf>
    <xf numFmtId="4" fontId="8" fillId="2" borderId="4" xfId="0" applyNumberFormat="1" applyFont="1" applyFill="1" applyBorder="1" applyAlignment="1">
      <alignment vertical="center"/>
    </xf>
    <xf numFmtId="4" fontId="8" fillId="2" borderId="13" xfId="0" applyNumberFormat="1" applyFont="1" applyFill="1" applyBorder="1" applyAlignment="1">
      <alignment vertical="center"/>
    </xf>
    <xf numFmtId="4" fontId="16" fillId="0" borderId="29" xfId="0" applyNumberFormat="1" applyFont="1" applyFill="1" applyBorder="1" applyAlignment="1">
      <alignment vertical="center"/>
    </xf>
    <xf numFmtId="4" fontId="16" fillId="0" borderId="13" xfId="0" applyNumberFormat="1" applyFont="1" applyFill="1" applyBorder="1" applyAlignment="1">
      <alignment vertical="center"/>
    </xf>
    <xf numFmtId="0" fontId="13" fillId="5" borderId="23" xfId="0" applyFont="1" applyFill="1" applyBorder="1" applyAlignment="1">
      <alignment vertical="center" wrapText="1"/>
    </xf>
    <xf numFmtId="0" fontId="13" fillId="5" borderId="24" xfId="0" applyFont="1" applyFill="1" applyBorder="1" applyAlignment="1">
      <alignment vertical="center" wrapText="1"/>
    </xf>
    <xf numFmtId="0" fontId="13" fillId="5" borderId="1" xfId="0" applyFont="1" applyFill="1" applyBorder="1" applyAlignment="1">
      <alignment vertical="center" wrapText="1"/>
    </xf>
    <xf numFmtId="0" fontId="13" fillId="5" borderId="2" xfId="0" applyFont="1" applyFill="1" applyBorder="1" applyAlignment="1">
      <alignment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right" vertical="center" wrapText="1"/>
    </xf>
    <xf numFmtId="0" fontId="4" fillId="0" borderId="7" xfId="0" applyFont="1" applyFill="1" applyBorder="1" applyAlignment="1">
      <alignment horizontal="right" vertical="center" wrapText="1"/>
    </xf>
    <xf numFmtId="0" fontId="13" fillId="5" borderId="1" xfId="0" applyFont="1" applyFill="1" applyBorder="1" applyAlignment="1">
      <alignment vertical="center"/>
    </xf>
    <xf numFmtId="0" fontId="13" fillId="5" borderId="2" xfId="0" applyFont="1" applyFill="1" applyBorder="1" applyAlignment="1">
      <alignment vertical="center"/>
    </xf>
    <xf numFmtId="0" fontId="5" fillId="0" borderId="26" xfId="0" applyFont="1" applyFill="1" applyBorder="1" applyAlignment="1">
      <alignment horizontal="center" vertical="center" wrapText="1"/>
    </xf>
    <xf numFmtId="0" fontId="5" fillId="0" borderId="28" xfId="0" applyFont="1" applyFill="1" applyBorder="1" applyAlignment="1">
      <alignment horizontal="center" vertical="center" wrapText="1"/>
    </xf>
    <xf numFmtId="0" fontId="5" fillId="0" borderId="27" xfId="0" applyFont="1" applyFill="1" applyBorder="1" applyAlignment="1">
      <alignment horizontal="center" vertical="center" wrapText="1"/>
    </xf>
    <xf numFmtId="49" fontId="11" fillId="0" borderId="20" xfId="0" applyNumberFormat="1" applyFont="1" applyFill="1" applyBorder="1" applyAlignment="1">
      <alignment horizontal="center" vertical="center" wrapText="1"/>
    </xf>
    <xf numFmtId="49" fontId="11" fillId="0" borderId="19" xfId="0" applyNumberFormat="1" applyFont="1" applyFill="1" applyBorder="1" applyAlignment="1">
      <alignment horizontal="center" vertical="center" wrapText="1"/>
    </xf>
    <xf numFmtId="17" fontId="11" fillId="0" borderId="2" xfId="0" applyNumberFormat="1" applyFont="1" applyFill="1" applyBorder="1" applyAlignment="1">
      <alignment horizontal="center" vertical="center" wrapText="1"/>
    </xf>
    <xf numFmtId="49" fontId="11" fillId="0" borderId="2" xfId="0" applyNumberFormat="1" applyFont="1" applyFill="1" applyBorder="1" applyAlignment="1">
      <alignment horizontal="center" vertical="center" wrapText="1"/>
    </xf>
    <xf numFmtId="0" fontId="13" fillId="5" borderId="8" xfId="0" applyFont="1" applyFill="1" applyBorder="1" applyAlignment="1">
      <alignment vertical="center" wrapText="1"/>
    </xf>
    <xf numFmtId="0" fontId="13" fillId="5" borderId="9" xfId="0" applyFont="1" applyFill="1" applyBorder="1" applyAlignment="1">
      <alignment vertical="center" wrapText="1"/>
    </xf>
    <xf numFmtId="0" fontId="11" fillId="0" borderId="14" xfId="0" applyFont="1" applyFill="1" applyBorder="1" applyAlignment="1">
      <alignment horizontal="center" vertical="center" wrapText="1"/>
    </xf>
    <xf numFmtId="0" fontId="11" fillId="0" borderId="20" xfId="0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 wrapText="1"/>
    </xf>
    <xf numFmtId="0" fontId="11" fillId="0" borderId="19" xfId="0" applyFont="1" applyFill="1" applyBorder="1" applyAlignment="1">
      <alignment horizontal="center" vertical="center" wrapText="1"/>
    </xf>
  </cellXfs>
  <cellStyles count="3">
    <cellStyle name="Normal" xfId="0" builtinId="0"/>
    <cellStyle name="Normal__evaluare_laboratoare_06_ian_2007" xfId="1"/>
    <cellStyle name="Normal_all--" xfId="2"/>
  </cellStyles>
  <dxfs count="0"/>
  <tableStyles count="0" defaultTableStyle="TableStyleMedium2" defaultPivotStyle="PivotStyleLight16"/>
  <colors>
    <mruColors>
      <color rgb="FFFF9999"/>
      <color rgb="FF9933FF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G124"/>
  <sheetViews>
    <sheetView tabSelected="1" view="pageBreakPreview" zoomScale="115" zoomScaleNormal="95" zoomScaleSheetLayoutView="115" zoomScalePageLayoutView="82" workbookViewId="0">
      <pane xSplit="2" ySplit="2" topLeftCell="C108" activePane="bottomRight" state="frozen"/>
      <selection pane="topRight" activeCell="C1" sqref="C1"/>
      <selection pane="bottomLeft" activeCell="A3" sqref="A3"/>
      <selection pane="bottomRight" activeCell="C31" sqref="C31"/>
    </sheetView>
  </sheetViews>
  <sheetFormatPr defaultColWidth="9.140625" defaultRowHeight="12" outlineLevelCol="1"/>
  <cols>
    <col min="1" max="1" width="6.42578125" style="32" customWidth="1"/>
    <col min="2" max="2" width="43.28515625" style="12" customWidth="1"/>
    <col min="3" max="5" width="16.5703125" style="12" customWidth="1"/>
    <col min="6" max="7" width="16" style="12" hidden="1" customWidth="1" outlineLevel="1"/>
    <col min="8" max="9" width="15.140625" style="9" hidden="1" customWidth="1" outlineLevel="1"/>
    <col min="10" max="11" width="14.28515625" style="9" hidden="1" customWidth="1" outlineLevel="1"/>
    <col min="12" max="13" width="13.28515625" style="9" hidden="1" customWidth="1" outlineLevel="1"/>
    <col min="14" max="15" width="14" style="18" hidden="1" customWidth="1" outlineLevel="1"/>
    <col min="16" max="18" width="14.42578125" style="18" hidden="1" customWidth="1" outlineLevel="1"/>
    <col min="19" max="21" width="14.28515625" style="18" hidden="1" customWidth="1" outlineLevel="1"/>
    <col min="22" max="24" width="14.7109375" style="18" hidden="1" customWidth="1" outlineLevel="1"/>
    <col min="25" max="27" width="13.7109375" style="18" hidden="1" customWidth="1" outlineLevel="1"/>
    <col min="28" max="28" width="14.140625" style="18" hidden="1" customWidth="1" outlineLevel="1"/>
    <col min="29" max="29" width="13.85546875" style="18" hidden="1" customWidth="1" outlineLevel="1"/>
    <col min="30" max="30" width="12" style="9" bestFit="1" customWidth="1" collapsed="1"/>
    <col min="31" max="31" width="13" style="9" bestFit="1" customWidth="1"/>
    <col min="32" max="32" width="10" style="9" bestFit="1" customWidth="1"/>
    <col min="33" max="16384" width="9.140625" style="9"/>
  </cols>
  <sheetData>
    <row r="1" spans="1:33" s="8" customFormat="1" ht="57.6" customHeight="1">
      <c r="A1" s="82" t="s">
        <v>51</v>
      </c>
      <c r="B1" s="80" t="s">
        <v>0</v>
      </c>
      <c r="C1" s="86" t="s">
        <v>86</v>
      </c>
      <c r="D1" s="87"/>
      <c r="E1" s="88"/>
      <c r="F1" s="98" t="s">
        <v>87</v>
      </c>
      <c r="G1" s="99"/>
      <c r="H1" s="100" t="s">
        <v>88</v>
      </c>
      <c r="I1" s="101"/>
      <c r="J1" s="102" t="s">
        <v>89</v>
      </c>
      <c r="K1" s="103"/>
      <c r="L1" s="95" t="s">
        <v>90</v>
      </c>
      <c r="M1" s="104"/>
      <c r="N1" s="95" t="s">
        <v>91</v>
      </c>
      <c r="O1" s="104"/>
      <c r="P1" s="95" t="s">
        <v>92</v>
      </c>
      <c r="Q1" s="96"/>
      <c r="R1" s="97"/>
      <c r="S1" s="91">
        <v>45870</v>
      </c>
      <c r="T1" s="92"/>
      <c r="U1" s="92"/>
      <c r="V1" s="92" t="s">
        <v>93</v>
      </c>
      <c r="W1" s="92"/>
      <c r="X1" s="92"/>
      <c r="Y1" s="89" t="s">
        <v>83</v>
      </c>
      <c r="Z1" s="89"/>
      <c r="AA1" s="90"/>
      <c r="AB1" s="67" t="s">
        <v>94</v>
      </c>
      <c r="AC1" s="54" t="s">
        <v>95</v>
      </c>
    </row>
    <row r="2" spans="1:33" s="8" customFormat="1">
      <c r="A2" s="83"/>
      <c r="B2" s="81"/>
      <c r="C2" s="53" t="s">
        <v>79</v>
      </c>
      <c r="D2" s="56" t="s">
        <v>81</v>
      </c>
      <c r="E2" s="56" t="s">
        <v>85</v>
      </c>
      <c r="F2" s="53" t="s">
        <v>79</v>
      </c>
      <c r="G2" s="56" t="s">
        <v>81</v>
      </c>
      <c r="H2" s="53" t="s">
        <v>79</v>
      </c>
      <c r="I2" s="56" t="s">
        <v>81</v>
      </c>
      <c r="J2" s="53" t="s">
        <v>79</v>
      </c>
      <c r="K2" s="56" t="s">
        <v>81</v>
      </c>
      <c r="L2" s="53" t="s">
        <v>79</v>
      </c>
      <c r="M2" s="56" t="s">
        <v>81</v>
      </c>
      <c r="N2" s="53" t="s">
        <v>79</v>
      </c>
      <c r="O2" s="56" t="s">
        <v>81</v>
      </c>
      <c r="P2" s="53" t="s">
        <v>79</v>
      </c>
      <c r="Q2" s="56" t="s">
        <v>81</v>
      </c>
      <c r="R2" s="55" t="s">
        <v>80</v>
      </c>
      <c r="S2" s="51" t="s">
        <v>79</v>
      </c>
      <c r="T2" s="56" t="s">
        <v>81</v>
      </c>
      <c r="U2" s="55" t="s">
        <v>80</v>
      </c>
      <c r="V2" s="51" t="s">
        <v>79</v>
      </c>
      <c r="W2" s="56" t="s">
        <v>81</v>
      </c>
      <c r="X2" s="55" t="s">
        <v>80</v>
      </c>
      <c r="Y2" s="53" t="s">
        <v>84</v>
      </c>
      <c r="Z2" s="56" t="s">
        <v>81</v>
      </c>
      <c r="AA2" s="55" t="s">
        <v>80</v>
      </c>
      <c r="AB2" s="53" t="s">
        <v>84</v>
      </c>
      <c r="AC2" s="52" t="s">
        <v>79</v>
      </c>
    </row>
    <row r="3" spans="1:33" ht="14.1" customHeight="1">
      <c r="A3" s="28">
        <v>1</v>
      </c>
      <c r="B3" s="1" t="s">
        <v>1</v>
      </c>
      <c r="C3" s="70">
        <v>46832.75</v>
      </c>
      <c r="D3" s="25"/>
      <c r="E3" s="25"/>
      <c r="F3" s="25"/>
      <c r="G3" s="25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49"/>
      <c r="T3" s="49"/>
      <c r="U3" s="49"/>
      <c r="V3" s="49"/>
      <c r="W3" s="49"/>
      <c r="X3" s="49"/>
      <c r="Y3" s="14"/>
      <c r="Z3" s="14"/>
      <c r="AA3" s="14"/>
      <c r="AB3" s="14"/>
      <c r="AC3" s="14"/>
      <c r="AD3" s="66"/>
      <c r="AG3" s="15"/>
    </row>
    <row r="4" spans="1:33" ht="14.1" customHeight="1">
      <c r="A4" s="28">
        <f>A3+1</f>
        <v>2</v>
      </c>
      <c r="B4" s="1" t="s">
        <v>2</v>
      </c>
      <c r="C4" s="70">
        <v>42000</v>
      </c>
      <c r="D4" s="25"/>
      <c r="E4" s="25"/>
      <c r="F4" s="25"/>
      <c r="G4" s="25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49"/>
      <c r="T4" s="49"/>
      <c r="U4" s="49"/>
      <c r="V4" s="49"/>
      <c r="W4" s="49"/>
      <c r="X4" s="49"/>
      <c r="Y4" s="14"/>
      <c r="Z4" s="14"/>
      <c r="AA4" s="14"/>
      <c r="AB4" s="14"/>
      <c r="AC4" s="14"/>
      <c r="AD4" s="66"/>
      <c r="AG4" s="15"/>
    </row>
    <row r="5" spans="1:33" ht="14.1" customHeight="1">
      <c r="A5" s="28">
        <f t="shared" ref="A5:A30" si="0">A4+1</f>
        <v>3</v>
      </c>
      <c r="B5" s="1" t="s">
        <v>3</v>
      </c>
      <c r="C5" s="70">
        <v>35000</v>
      </c>
      <c r="D5" s="25"/>
      <c r="E5" s="25"/>
      <c r="F5" s="25"/>
      <c r="G5" s="25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49"/>
      <c r="T5" s="49"/>
      <c r="U5" s="49"/>
      <c r="V5" s="49"/>
      <c r="W5" s="49"/>
      <c r="X5" s="49"/>
      <c r="Y5" s="14"/>
      <c r="Z5" s="14"/>
      <c r="AA5" s="14"/>
      <c r="AB5" s="14"/>
      <c r="AC5" s="14"/>
      <c r="AD5" s="66"/>
      <c r="AG5" s="15"/>
    </row>
    <row r="6" spans="1:33" ht="14.1" customHeight="1">
      <c r="A6" s="28">
        <f t="shared" si="0"/>
        <v>4</v>
      </c>
      <c r="B6" s="1" t="s">
        <v>39</v>
      </c>
      <c r="C6" s="70">
        <v>15000</v>
      </c>
      <c r="D6" s="25"/>
      <c r="E6" s="25"/>
      <c r="F6" s="25"/>
      <c r="G6" s="25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49"/>
      <c r="T6" s="49"/>
      <c r="U6" s="49"/>
      <c r="V6" s="49"/>
      <c r="W6" s="49"/>
      <c r="X6" s="49"/>
      <c r="Y6" s="14"/>
      <c r="Z6" s="14"/>
      <c r="AA6" s="14"/>
      <c r="AB6" s="14"/>
      <c r="AC6" s="14"/>
      <c r="AD6" s="66"/>
      <c r="AG6" s="15"/>
    </row>
    <row r="7" spans="1:33" ht="23.45" customHeight="1" collapsed="1">
      <c r="A7" s="28">
        <f t="shared" si="0"/>
        <v>5</v>
      </c>
      <c r="B7" s="2" t="s">
        <v>20</v>
      </c>
      <c r="C7" s="70">
        <v>17714.069999999992</v>
      </c>
      <c r="D7" s="25"/>
      <c r="E7" s="25"/>
      <c r="F7" s="25"/>
      <c r="G7" s="25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49"/>
      <c r="T7" s="49"/>
      <c r="U7" s="49"/>
      <c r="V7" s="49"/>
      <c r="W7" s="49"/>
      <c r="X7" s="49"/>
      <c r="Y7" s="14"/>
      <c r="Z7" s="14"/>
      <c r="AA7" s="14"/>
      <c r="AB7" s="14"/>
      <c r="AC7" s="14"/>
      <c r="AD7" s="66"/>
      <c r="AG7" s="15"/>
    </row>
    <row r="8" spans="1:33" ht="22.15" customHeight="1">
      <c r="A8" s="28">
        <f t="shared" si="0"/>
        <v>6</v>
      </c>
      <c r="B8" s="1" t="s">
        <v>4</v>
      </c>
      <c r="C8" s="70">
        <v>190872.56</v>
      </c>
      <c r="D8" s="25"/>
      <c r="E8" s="25"/>
      <c r="F8" s="25"/>
      <c r="G8" s="25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49"/>
      <c r="T8" s="49"/>
      <c r="U8" s="49"/>
      <c r="V8" s="49"/>
      <c r="W8" s="49"/>
      <c r="X8" s="49"/>
      <c r="Y8" s="14"/>
      <c r="Z8" s="14"/>
      <c r="AA8" s="14"/>
      <c r="AB8" s="14"/>
      <c r="AC8" s="14"/>
      <c r="AD8" s="66"/>
      <c r="AG8" s="15"/>
    </row>
    <row r="9" spans="1:33" ht="27" customHeight="1">
      <c r="A9" s="28">
        <f t="shared" si="0"/>
        <v>7</v>
      </c>
      <c r="B9" s="1" t="s">
        <v>36</v>
      </c>
      <c r="C9" s="70">
        <v>53704.65</v>
      </c>
      <c r="D9" s="25"/>
      <c r="E9" s="25"/>
      <c r="F9" s="25"/>
      <c r="G9" s="25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49"/>
      <c r="T9" s="49"/>
      <c r="U9" s="49"/>
      <c r="V9" s="49"/>
      <c r="W9" s="49"/>
      <c r="X9" s="49"/>
      <c r="Y9" s="14"/>
      <c r="Z9" s="14"/>
      <c r="AA9" s="14"/>
      <c r="AB9" s="14"/>
      <c r="AC9" s="14"/>
      <c r="AD9" s="66"/>
      <c r="AG9" s="15"/>
    </row>
    <row r="10" spans="1:33" ht="14.1" customHeight="1">
      <c r="A10" s="28">
        <f t="shared" si="0"/>
        <v>8</v>
      </c>
      <c r="B10" s="1" t="s">
        <v>5</v>
      </c>
      <c r="C10" s="70">
        <v>28000</v>
      </c>
      <c r="D10" s="25"/>
      <c r="E10" s="25"/>
      <c r="F10" s="25"/>
      <c r="G10" s="25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49"/>
      <c r="T10" s="49"/>
      <c r="U10" s="49"/>
      <c r="V10" s="49"/>
      <c r="W10" s="49"/>
      <c r="X10" s="49"/>
      <c r="Y10" s="14"/>
      <c r="Z10" s="14"/>
      <c r="AA10" s="14"/>
      <c r="AB10" s="14"/>
      <c r="AC10" s="14"/>
      <c r="AD10" s="66"/>
      <c r="AG10" s="15"/>
    </row>
    <row r="11" spans="1:33" ht="14.1" customHeight="1">
      <c r="A11" s="28">
        <f t="shared" si="0"/>
        <v>9</v>
      </c>
      <c r="B11" s="1" t="s">
        <v>68</v>
      </c>
      <c r="C11" s="70">
        <v>51199.3</v>
      </c>
      <c r="D11" s="25"/>
      <c r="E11" s="25"/>
      <c r="F11" s="25"/>
      <c r="G11" s="25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49"/>
      <c r="T11" s="49"/>
      <c r="U11" s="49"/>
      <c r="V11" s="49"/>
      <c r="W11" s="49"/>
      <c r="X11" s="49"/>
      <c r="Y11" s="14"/>
      <c r="Z11" s="14"/>
      <c r="AA11" s="14"/>
      <c r="AB11" s="14"/>
      <c r="AC11" s="14"/>
      <c r="AD11" s="66"/>
      <c r="AG11" s="15"/>
    </row>
    <row r="12" spans="1:33" ht="14.1" customHeight="1">
      <c r="A12" s="28">
        <f t="shared" si="0"/>
        <v>10</v>
      </c>
      <c r="B12" s="1" t="s">
        <v>6</v>
      </c>
      <c r="C12" s="70">
        <v>40000</v>
      </c>
      <c r="D12" s="25"/>
      <c r="E12" s="25"/>
      <c r="F12" s="25"/>
      <c r="G12" s="25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49"/>
      <c r="T12" s="49"/>
      <c r="U12" s="49"/>
      <c r="V12" s="49"/>
      <c r="W12" s="49"/>
      <c r="X12" s="49"/>
      <c r="Y12" s="14"/>
      <c r="Z12" s="14"/>
      <c r="AA12" s="14"/>
      <c r="AB12" s="14"/>
      <c r="AC12" s="14"/>
      <c r="AD12" s="66"/>
      <c r="AG12" s="15"/>
    </row>
    <row r="13" spans="1:33" ht="14.1" customHeight="1">
      <c r="A13" s="28">
        <f t="shared" si="0"/>
        <v>11</v>
      </c>
      <c r="B13" s="1" t="s">
        <v>31</v>
      </c>
      <c r="C13" s="70">
        <v>65206.770000000004</v>
      </c>
      <c r="D13" s="25"/>
      <c r="E13" s="25"/>
      <c r="F13" s="25"/>
      <c r="G13" s="25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49"/>
      <c r="T13" s="49"/>
      <c r="U13" s="49"/>
      <c r="V13" s="49"/>
      <c r="W13" s="49"/>
      <c r="X13" s="49"/>
      <c r="Y13" s="14"/>
      <c r="Z13" s="14"/>
      <c r="AA13" s="14"/>
      <c r="AB13" s="14"/>
      <c r="AC13" s="14"/>
      <c r="AD13" s="66"/>
      <c r="AG13" s="15"/>
    </row>
    <row r="14" spans="1:33" ht="14.1" customHeight="1">
      <c r="A14" s="28">
        <f t="shared" si="0"/>
        <v>12</v>
      </c>
      <c r="B14" s="1" t="s">
        <v>7</v>
      </c>
      <c r="C14" s="70">
        <v>50000</v>
      </c>
      <c r="D14" s="25"/>
      <c r="E14" s="25"/>
      <c r="F14" s="25"/>
      <c r="G14" s="25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49"/>
      <c r="T14" s="49"/>
      <c r="U14" s="49"/>
      <c r="V14" s="49"/>
      <c r="W14" s="49"/>
      <c r="X14" s="49"/>
      <c r="Y14" s="14"/>
      <c r="Z14" s="14"/>
      <c r="AA14" s="14"/>
      <c r="AB14" s="14"/>
      <c r="AC14" s="14"/>
      <c r="AD14" s="66"/>
      <c r="AG14" s="15"/>
    </row>
    <row r="15" spans="1:33" ht="14.1" customHeight="1">
      <c r="A15" s="28">
        <f t="shared" si="0"/>
        <v>13</v>
      </c>
      <c r="B15" s="1" t="s">
        <v>43</v>
      </c>
      <c r="C15" s="70">
        <v>44770.64</v>
      </c>
      <c r="D15" s="25"/>
      <c r="E15" s="25"/>
      <c r="F15" s="25"/>
      <c r="G15" s="25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49"/>
      <c r="T15" s="49"/>
      <c r="U15" s="49"/>
      <c r="V15" s="49"/>
      <c r="W15" s="49"/>
      <c r="X15" s="49"/>
      <c r="Y15" s="14"/>
      <c r="Z15" s="14"/>
      <c r="AA15" s="14"/>
      <c r="AB15" s="14"/>
      <c r="AC15" s="14"/>
      <c r="AD15" s="66"/>
      <c r="AG15" s="15"/>
    </row>
    <row r="16" spans="1:33" ht="14.1" customHeight="1" collapsed="1">
      <c r="A16" s="28">
        <f t="shared" si="0"/>
        <v>14</v>
      </c>
      <c r="B16" s="1" t="s">
        <v>8</v>
      </c>
      <c r="C16" s="70">
        <v>100000</v>
      </c>
      <c r="D16" s="25"/>
      <c r="E16" s="25"/>
      <c r="F16" s="25"/>
      <c r="G16" s="25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49"/>
      <c r="T16" s="49"/>
      <c r="U16" s="49"/>
      <c r="V16" s="49"/>
      <c r="W16" s="49"/>
      <c r="X16" s="49"/>
      <c r="Y16" s="14"/>
      <c r="Z16" s="14"/>
      <c r="AA16" s="14"/>
      <c r="AB16" s="14"/>
      <c r="AC16" s="14"/>
      <c r="AD16" s="66"/>
      <c r="AG16" s="15"/>
    </row>
    <row r="17" spans="1:33" ht="14.1" customHeight="1">
      <c r="A17" s="28">
        <f t="shared" si="0"/>
        <v>15</v>
      </c>
      <c r="B17" s="1" t="s">
        <v>16</v>
      </c>
      <c r="C17" s="70">
        <v>70000</v>
      </c>
      <c r="D17" s="25"/>
      <c r="E17" s="25"/>
      <c r="F17" s="25"/>
      <c r="G17" s="25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49"/>
      <c r="T17" s="49"/>
      <c r="U17" s="49"/>
      <c r="V17" s="49"/>
      <c r="W17" s="49"/>
      <c r="X17" s="49"/>
      <c r="Y17" s="14"/>
      <c r="Z17" s="14"/>
      <c r="AA17" s="14"/>
      <c r="AB17" s="14"/>
      <c r="AC17" s="14"/>
      <c r="AD17" s="66"/>
      <c r="AG17" s="15"/>
    </row>
    <row r="18" spans="1:33" ht="14.1" customHeight="1">
      <c r="A18" s="28">
        <f t="shared" si="0"/>
        <v>16</v>
      </c>
      <c r="B18" s="1" t="s">
        <v>32</v>
      </c>
      <c r="C18" s="70">
        <v>50000</v>
      </c>
      <c r="D18" s="25"/>
      <c r="E18" s="25"/>
      <c r="F18" s="25"/>
      <c r="G18" s="25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49"/>
      <c r="T18" s="49"/>
      <c r="U18" s="49"/>
      <c r="V18" s="49"/>
      <c r="W18" s="49"/>
      <c r="X18" s="49"/>
      <c r="Y18" s="14"/>
      <c r="Z18" s="14"/>
      <c r="AA18" s="14"/>
      <c r="AB18" s="14"/>
      <c r="AC18" s="14"/>
      <c r="AD18" s="66"/>
      <c r="AG18" s="15"/>
    </row>
    <row r="19" spans="1:33" ht="14.1" customHeight="1">
      <c r="A19" s="28">
        <f t="shared" si="0"/>
        <v>17</v>
      </c>
      <c r="B19" s="1" t="s">
        <v>52</v>
      </c>
      <c r="C19" s="70">
        <v>36000</v>
      </c>
      <c r="D19" s="25"/>
      <c r="E19" s="25"/>
      <c r="F19" s="25"/>
      <c r="G19" s="25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49"/>
      <c r="T19" s="49"/>
      <c r="U19" s="49"/>
      <c r="V19" s="49"/>
      <c r="W19" s="49"/>
      <c r="X19" s="49"/>
      <c r="Y19" s="14"/>
      <c r="Z19" s="14"/>
      <c r="AA19" s="14"/>
      <c r="AB19" s="14"/>
      <c r="AC19" s="14"/>
      <c r="AD19" s="66"/>
      <c r="AG19" s="15"/>
    </row>
    <row r="20" spans="1:33" ht="14.1" customHeight="1" collapsed="1">
      <c r="A20" s="28">
        <f t="shared" si="0"/>
        <v>18</v>
      </c>
      <c r="B20" s="1" t="s">
        <v>9</v>
      </c>
      <c r="C20" s="70">
        <v>90000</v>
      </c>
      <c r="D20" s="25"/>
      <c r="E20" s="25"/>
      <c r="F20" s="25"/>
      <c r="G20" s="25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49"/>
      <c r="T20" s="49"/>
      <c r="U20" s="49"/>
      <c r="V20" s="49"/>
      <c r="W20" s="49"/>
      <c r="X20" s="49"/>
      <c r="Y20" s="14"/>
      <c r="Z20" s="14"/>
      <c r="AA20" s="14"/>
      <c r="AB20" s="14"/>
      <c r="AC20" s="14"/>
      <c r="AD20" s="66"/>
      <c r="AG20" s="15"/>
    </row>
    <row r="21" spans="1:33" s="13" customFormat="1" ht="14.1" customHeight="1">
      <c r="A21" s="28">
        <f t="shared" si="0"/>
        <v>19</v>
      </c>
      <c r="B21" s="1" t="s">
        <v>10</v>
      </c>
      <c r="C21" s="70">
        <v>40000</v>
      </c>
      <c r="D21" s="25"/>
      <c r="E21" s="25"/>
      <c r="F21" s="25"/>
      <c r="G21" s="25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49"/>
      <c r="T21" s="49"/>
      <c r="U21" s="49"/>
      <c r="V21" s="49"/>
      <c r="W21" s="49"/>
      <c r="X21" s="49"/>
      <c r="Y21" s="14"/>
      <c r="Z21" s="14"/>
      <c r="AA21" s="14"/>
      <c r="AB21" s="14"/>
      <c r="AC21" s="14"/>
      <c r="AD21" s="66"/>
      <c r="AG21" s="15"/>
    </row>
    <row r="22" spans="1:33" ht="14.1" customHeight="1">
      <c r="A22" s="28">
        <f t="shared" si="0"/>
        <v>20</v>
      </c>
      <c r="B22" s="1" t="s">
        <v>11</v>
      </c>
      <c r="C22" s="70">
        <v>5000</v>
      </c>
      <c r="D22" s="25"/>
      <c r="E22" s="25"/>
      <c r="F22" s="25"/>
      <c r="G22" s="25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49"/>
      <c r="T22" s="49"/>
      <c r="U22" s="49"/>
      <c r="V22" s="49"/>
      <c r="W22" s="49"/>
      <c r="X22" s="49"/>
      <c r="Y22" s="14"/>
      <c r="Z22" s="14"/>
      <c r="AA22" s="14"/>
      <c r="AB22" s="14"/>
      <c r="AC22" s="14"/>
      <c r="AD22" s="66"/>
      <c r="AG22" s="15"/>
    </row>
    <row r="23" spans="1:33" ht="14.1" customHeight="1">
      <c r="A23" s="28">
        <f t="shared" si="0"/>
        <v>21</v>
      </c>
      <c r="B23" s="1" t="s">
        <v>12</v>
      </c>
      <c r="C23" s="70">
        <v>40000</v>
      </c>
      <c r="D23" s="25"/>
      <c r="E23" s="25"/>
      <c r="F23" s="25"/>
      <c r="G23" s="25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49"/>
      <c r="T23" s="49"/>
      <c r="U23" s="49"/>
      <c r="V23" s="49"/>
      <c r="W23" s="49"/>
      <c r="X23" s="49"/>
      <c r="Y23" s="14"/>
      <c r="Z23" s="14"/>
      <c r="AA23" s="14"/>
      <c r="AB23" s="14"/>
      <c r="AC23" s="14"/>
      <c r="AD23" s="66"/>
      <c r="AG23" s="15"/>
    </row>
    <row r="24" spans="1:33" ht="23.25" customHeight="1">
      <c r="A24" s="28">
        <f t="shared" si="0"/>
        <v>22</v>
      </c>
      <c r="B24" s="1" t="s">
        <v>44</v>
      </c>
      <c r="C24" s="70">
        <v>6000</v>
      </c>
      <c r="D24" s="25"/>
      <c r="E24" s="25"/>
      <c r="F24" s="25"/>
      <c r="G24" s="25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49"/>
      <c r="T24" s="49"/>
      <c r="U24" s="49"/>
      <c r="V24" s="49"/>
      <c r="W24" s="49"/>
      <c r="X24" s="49"/>
      <c r="Y24" s="14"/>
      <c r="Z24" s="14"/>
      <c r="AA24" s="14"/>
      <c r="AB24" s="14"/>
      <c r="AC24" s="14"/>
      <c r="AD24" s="66"/>
      <c r="AG24" s="15"/>
    </row>
    <row r="25" spans="1:33" ht="21.75" customHeight="1">
      <c r="A25" s="28">
        <f t="shared" si="0"/>
        <v>23</v>
      </c>
      <c r="B25" s="1" t="s">
        <v>13</v>
      </c>
      <c r="C25" s="70">
        <v>20000</v>
      </c>
      <c r="D25" s="25"/>
      <c r="E25" s="25"/>
      <c r="F25" s="25"/>
      <c r="G25" s="25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49"/>
      <c r="T25" s="49"/>
      <c r="U25" s="49"/>
      <c r="V25" s="49"/>
      <c r="W25" s="49"/>
      <c r="X25" s="49"/>
      <c r="Y25" s="14"/>
      <c r="Z25" s="14"/>
      <c r="AA25" s="14"/>
      <c r="AB25" s="14"/>
      <c r="AC25" s="14"/>
      <c r="AD25" s="66"/>
      <c r="AG25" s="15"/>
    </row>
    <row r="26" spans="1:33" ht="29.25" customHeight="1">
      <c r="A26" s="28">
        <f t="shared" si="0"/>
        <v>24</v>
      </c>
      <c r="B26" s="1" t="s">
        <v>14</v>
      </c>
      <c r="C26" s="70">
        <v>70000</v>
      </c>
      <c r="D26" s="25"/>
      <c r="E26" s="25"/>
      <c r="F26" s="25"/>
      <c r="G26" s="25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49"/>
      <c r="T26" s="49"/>
      <c r="U26" s="49"/>
      <c r="V26" s="49"/>
      <c r="W26" s="49"/>
      <c r="X26" s="49"/>
      <c r="Y26" s="14"/>
      <c r="Z26" s="14"/>
      <c r="AA26" s="14"/>
      <c r="AB26" s="14"/>
      <c r="AC26" s="14"/>
      <c r="AD26" s="66"/>
      <c r="AG26" s="15"/>
    </row>
    <row r="27" spans="1:33" ht="23.45" customHeight="1">
      <c r="A27" s="28">
        <f t="shared" si="0"/>
        <v>25</v>
      </c>
      <c r="B27" s="1" t="s">
        <v>15</v>
      </c>
      <c r="C27" s="70">
        <v>26810.47</v>
      </c>
      <c r="D27" s="25"/>
      <c r="E27" s="25"/>
      <c r="F27" s="25"/>
      <c r="G27" s="25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49"/>
      <c r="T27" s="49"/>
      <c r="U27" s="49"/>
      <c r="V27" s="49"/>
      <c r="W27" s="49"/>
      <c r="X27" s="49"/>
      <c r="Y27" s="14"/>
      <c r="Z27" s="14"/>
      <c r="AA27" s="14"/>
      <c r="AB27" s="14"/>
      <c r="AC27" s="14"/>
      <c r="AD27" s="66"/>
      <c r="AG27" s="15"/>
    </row>
    <row r="28" spans="1:33" ht="18" customHeight="1">
      <c r="A28" s="28">
        <f t="shared" si="0"/>
        <v>26</v>
      </c>
      <c r="B28" s="1" t="s">
        <v>17</v>
      </c>
      <c r="C28" s="70">
        <v>55000</v>
      </c>
      <c r="D28" s="25"/>
      <c r="E28" s="25"/>
      <c r="F28" s="25"/>
      <c r="G28" s="25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49"/>
      <c r="T28" s="49"/>
      <c r="U28" s="49"/>
      <c r="V28" s="49"/>
      <c r="W28" s="49"/>
      <c r="X28" s="49"/>
      <c r="Y28" s="14"/>
      <c r="Z28" s="14"/>
      <c r="AA28" s="14"/>
      <c r="AB28" s="14"/>
      <c r="AC28" s="14"/>
      <c r="AD28" s="66"/>
      <c r="AG28" s="15"/>
    </row>
    <row r="29" spans="1:33" ht="18.75" customHeight="1">
      <c r="A29" s="28">
        <f t="shared" si="0"/>
        <v>27</v>
      </c>
      <c r="B29" s="1" t="s">
        <v>18</v>
      </c>
      <c r="C29" s="70">
        <v>75000</v>
      </c>
      <c r="D29" s="25"/>
      <c r="E29" s="25"/>
      <c r="F29" s="25"/>
      <c r="G29" s="25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49"/>
      <c r="T29" s="49"/>
      <c r="U29" s="49"/>
      <c r="V29" s="49"/>
      <c r="W29" s="49"/>
      <c r="X29" s="49"/>
      <c r="Y29" s="14"/>
      <c r="Z29" s="14"/>
      <c r="AA29" s="14"/>
      <c r="AB29" s="14"/>
      <c r="AC29" s="14"/>
      <c r="AD29" s="66"/>
      <c r="AG29" s="15"/>
    </row>
    <row r="30" spans="1:33" ht="24.6" customHeight="1">
      <c r="A30" s="28">
        <f t="shared" si="0"/>
        <v>28</v>
      </c>
      <c r="B30" s="1" t="s">
        <v>69</v>
      </c>
      <c r="C30" s="70">
        <v>72039.289999999994</v>
      </c>
      <c r="D30" s="25"/>
      <c r="E30" s="25"/>
      <c r="F30" s="25"/>
      <c r="G30" s="25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49"/>
      <c r="T30" s="49"/>
      <c r="U30" s="49"/>
      <c r="V30" s="49"/>
      <c r="W30" s="49"/>
      <c r="X30" s="49"/>
      <c r="Y30" s="14"/>
      <c r="Z30" s="14"/>
      <c r="AA30" s="14"/>
      <c r="AB30" s="14"/>
      <c r="AC30" s="14"/>
      <c r="AD30" s="66"/>
      <c r="AG30" s="15"/>
    </row>
    <row r="31" spans="1:33" s="10" customFormat="1" ht="14.1" customHeight="1">
      <c r="A31" s="84" t="s">
        <v>19</v>
      </c>
      <c r="B31" s="85"/>
      <c r="C31" s="50">
        <f>SUM(C3:C30)</f>
        <v>1436150.5</v>
      </c>
      <c r="D31" s="26">
        <f t="shared" ref="D31:AC31" si="1">SUM(D3:D30)</f>
        <v>0</v>
      </c>
      <c r="E31" s="26">
        <f t="shared" si="1"/>
        <v>0</v>
      </c>
      <c r="F31" s="26">
        <f t="shared" si="1"/>
        <v>0</v>
      </c>
      <c r="G31" s="26">
        <f t="shared" si="1"/>
        <v>0</v>
      </c>
      <c r="H31" s="26">
        <f t="shared" si="1"/>
        <v>0</v>
      </c>
      <c r="I31" s="26">
        <f t="shared" si="1"/>
        <v>0</v>
      </c>
      <c r="J31" s="26">
        <f t="shared" si="1"/>
        <v>0</v>
      </c>
      <c r="K31" s="26">
        <f t="shared" si="1"/>
        <v>0</v>
      </c>
      <c r="L31" s="26">
        <f t="shared" si="1"/>
        <v>0</v>
      </c>
      <c r="M31" s="26">
        <f t="shared" si="1"/>
        <v>0</v>
      </c>
      <c r="N31" s="26">
        <f t="shared" si="1"/>
        <v>0</v>
      </c>
      <c r="O31" s="26">
        <f t="shared" si="1"/>
        <v>0</v>
      </c>
      <c r="P31" s="26">
        <f t="shared" si="1"/>
        <v>0</v>
      </c>
      <c r="Q31" s="26">
        <f t="shared" si="1"/>
        <v>0</v>
      </c>
      <c r="R31" s="26">
        <f t="shared" si="1"/>
        <v>0</v>
      </c>
      <c r="S31" s="26">
        <f t="shared" si="1"/>
        <v>0</v>
      </c>
      <c r="T31" s="26">
        <f t="shared" si="1"/>
        <v>0</v>
      </c>
      <c r="U31" s="26">
        <f t="shared" si="1"/>
        <v>0</v>
      </c>
      <c r="V31" s="26">
        <f t="shared" si="1"/>
        <v>0</v>
      </c>
      <c r="W31" s="26">
        <f t="shared" si="1"/>
        <v>0</v>
      </c>
      <c r="X31" s="26">
        <f t="shared" si="1"/>
        <v>0</v>
      </c>
      <c r="Y31" s="26">
        <f t="shared" si="1"/>
        <v>0</v>
      </c>
      <c r="Z31" s="26">
        <f t="shared" si="1"/>
        <v>0</v>
      </c>
      <c r="AA31" s="26">
        <f t="shared" si="1"/>
        <v>0</v>
      </c>
      <c r="AB31" s="26">
        <f t="shared" si="1"/>
        <v>0</v>
      </c>
      <c r="AC31" s="26">
        <f t="shared" si="1"/>
        <v>0</v>
      </c>
      <c r="AD31" s="66"/>
      <c r="AE31" s="19"/>
      <c r="AF31" s="19"/>
      <c r="AG31" s="19"/>
    </row>
    <row r="32" spans="1:33" s="10" customFormat="1" ht="14.1" customHeight="1">
      <c r="A32" s="36"/>
      <c r="B32" s="40"/>
      <c r="C32" s="50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66"/>
      <c r="AG32" s="19"/>
    </row>
    <row r="33" spans="1:33" s="10" customFormat="1" ht="14.1" customHeight="1">
      <c r="A33" s="36"/>
      <c r="B33" s="40"/>
      <c r="C33" s="50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66"/>
      <c r="AG33" s="19"/>
    </row>
    <row r="34" spans="1:33" ht="14.1" customHeight="1">
      <c r="A34" s="29">
        <v>1</v>
      </c>
      <c r="B34" s="3" t="s">
        <v>50</v>
      </c>
      <c r="C34" s="70">
        <v>20454.97</v>
      </c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  <c r="AA34" s="25"/>
      <c r="AB34" s="25"/>
      <c r="AC34" s="25"/>
      <c r="AD34" s="66"/>
      <c r="AG34" s="15"/>
    </row>
    <row r="35" spans="1:33" ht="14.1" customHeight="1">
      <c r="A35" s="29">
        <f t="shared" ref="A35:A40" si="2">A34+1</f>
        <v>2</v>
      </c>
      <c r="B35" s="1" t="s">
        <v>4</v>
      </c>
      <c r="C35" s="70">
        <v>13937.32</v>
      </c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25"/>
      <c r="AD35" s="66"/>
      <c r="AG35" s="15"/>
    </row>
    <row r="36" spans="1:33" s="10" customFormat="1" ht="14.1" customHeight="1">
      <c r="A36" s="29">
        <f t="shared" si="2"/>
        <v>3</v>
      </c>
      <c r="B36" s="17" t="s">
        <v>53</v>
      </c>
      <c r="C36" s="70">
        <v>17215.73</v>
      </c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66"/>
      <c r="AE36" s="19"/>
    </row>
    <row r="37" spans="1:33" s="10" customFormat="1" ht="14.1" customHeight="1">
      <c r="A37" s="29">
        <f t="shared" si="2"/>
        <v>4</v>
      </c>
      <c r="B37" s="17" t="s">
        <v>6</v>
      </c>
      <c r="C37" s="70">
        <v>756.96</v>
      </c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66"/>
    </row>
    <row r="38" spans="1:33" s="10" customFormat="1" ht="14.1" customHeight="1">
      <c r="A38" s="29">
        <f t="shared" si="2"/>
        <v>5</v>
      </c>
      <c r="B38" s="3" t="s">
        <v>54</v>
      </c>
      <c r="C38" s="70">
        <v>5171.12</v>
      </c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66"/>
    </row>
    <row r="39" spans="1:33" s="10" customFormat="1" ht="14.1" customHeight="1">
      <c r="A39" s="29">
        <f t="shared" si="2"/>
        <v>6</v>
      </c>
      <c r="B39" s="4" t="s">
        <v>15</v>
      </c>
      <c r="C39" s="70">
        <v>9722.2099999999991</v>
      </c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66"/>
    </row>
    <row r="40" spans="1:33" s="10" customFormat="1" ht="14.1" customHeight="1">
      <c r="A40" s="29">
        <f t="shared" si="2"/>
        <v>7</v>
      </c>
      <c r="B40" s="4" t="s">
        <v>17</v>
      </c>
      <c r="C40" s="70">
        <v>7741.69</v>
      </c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66"/>
    </row>
    <row r="41" spans="1:33" s="10" customFormat="1" ht="14.1" customHeight="1">
      <c r="A41" s="93" t="s">
        <v>37</v>
      </c>
      <c r="B41" s="94"/>
      <c r="C41" s="50">
        <f>SUM(C34:C40)</f>
        <v>75000</v>
      </c>
      <c r="D41" s="26">
        <f t="shared" ref="D41:AC41" si="3">SUM(D34:D40)</f>
        <v>0</v>
      </c>
      <c r="E41" s="26">
        <f t="shared" si="3"/>
        <v>0</v>
      </c>
      <c r="F41" s="26">
        <f t="shared" si="3"/>
        <v>0</v>
      </c>
      <c r="G41" s="26">
        <f t="shared" si="3"/>
        <v>0</v>
      </c>
      <c r="H41" s="26">
        <f t="shared" si="3"/>
        <v>0</v>
      </c>
      <c r="I41" s="26">
        <f t="shared" si="3"/>
        <v>0</v>
      </c>
      <c r="J41" s="26">
        <f t="shared" si="3"/>
        <v>0</v>
      </c>
      <c r="K41" s="26">
        <f t="shared" si="3"/>
        <v>0</v>
      </c>
      <c r="L41" s="26">
        <f t="shared" si="3"/>
        <v>0</v>
      </c>
      <c r="M41" s="26">
        <f t="shared" si="3"/>
        <v>0</v>
      </c>
      <c r="N41" s="26">
        <f t="shared" si="3"/>
        <v>0</v>
      </c>
      <c r="O41" s="26">
        <f t="shared" si="3"/>
        <v>0</v>
      </c>
      <c r="P41" s="26">
        <f t="shared" si="3"/>
        <v>0</v>
      </c>
      <c r="Q41" s="26">
        <f t="shared" si="3"/>
        <v>0</v>
      </c>
      <c r="R41" s="26">
        <f t="shared" si="3"/>
        <v>0</v>
      </c>
      <c r="S41" s="26">
        <f t="shared" si="3"/>
        <v>0</v>
      </c>
      <c r="T41" s="26">
        <f t="shared" si="3"/>
        <v>0</v>
      </c>
      <c r="U41" s="26">
        <f t="shared" si="3"/>
        <v>0</v>
      </c>
      <c r="V41" s="26">
        <f t="shared" si="3"/>
        <v>0</v>
      </c>
      <c r="W41" s="26">
        <f t="shared" si="3"/>
        <v>0</v>
      </c>
      <c r="X41" s="26">
        <f t="shared" si="3"/>
        <v>0</v>
      </c>
      <c r="Y41" s="26">
        <f t="shared" si="3"/>
        <v>0</v>
      </c>
      <c r="Z41" s="26">
        <f t="shared" si="3"/>
        <v>0</v>
      </c>
      <c r="AA41" s="26">
        <f t="shared" si="3"/>
        <v>0</v>
      </c>
      <c r="AB41" s="26">
        <f t="shared" si="3"/>
        <v>0</v>
      </c>
      <c r="AC41" s="26">
        <f t="shared" si="3"/>
        <v>0</v>
      </c>
      <c r="AD41" s="66"/>
      <c r="AE41" s="19"/>
      <c r="AF41" s="19"/>
    </row>
    <row r="42" spans="1:33" s="10" customFormat="1" ht="14.1" customHeight="1">
      <c r="A42" s="37"/>
      <c r="B42" s="41"/>
      <c r="C42" s="50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66"/>
    </row>
    <row r="43" spans="1:33" s="10" customFormat="1" ht="14.1" customHeight="1">
      <c r="A43" s="37"/>
      <c r="B43" s="41"/>
      <c r="C43" s="50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66"/>
    </row>
    <row r="44" spans="1:33" s="10" customFormat="1" ht="18" customHeight="1">
      <c r="A44" s="28">
        <v>1</v>
      </c>
      <c r="B44" s="4" t="s">
        <v>67</v>
      </c>
      <c r="C44" s="70">
        <v>452742.38999999996</v>
      </c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66"/>
    </row>
    <row r="45" spans="1:33" s="10" customFormat="1" ht="14.1" customHeight="1">
      <c r="A45" s="28">
        <f t="shared" ref="A45:A69" si="4">A44+1</f>
        <v>2</v>
      </c>
      <c r="B45" s="4" t="s">
        <v>70</v>
      </c>
      <c r="C45" s="70">
        <v>184327.67999999999</v>
      </c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66"/>
    </row>
    <row r="46" spans="1:33" s="10" customFormat="1" ht="14.1" customHeight="1">
      <c r="A46" s="28">
        <f t="shared" si="4"/>
        <v>3</v>
      </c>
      <c r="B46" s="1" t="s">
        <v>39</v>
      </c>
      <c r="C46" s="70">
        <v>30000</v>
      </c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25"/>
      <c r="AC46" s="25"/>
      <c r="AD46" s="66"/>
    </row>
    <row r="47" spans="1:33" ht="30" customHeight="1">
      <c r="A47" s="28">
        <f t="shared" si="4"/>
        <v>4</v>
      </c>
      <c r="B47" s="5" t="s">
        <v>20</v>
      </c>
      <c r="C47" s="70">
        <v>266460.14</v>
      </c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66"/>
    </row>
    <row r="48" spans="1:33" ht="31.9" customHeight="1">
      <c r="A48" s="28">
        <f t="shared" si="4"/>
        <v>5</v>
      </c>
      <c r="B48" s="16" t="s">
        <v>64</v>
      </c>
      <c r="C48" s="70">
        <v>126754.31</v>
      </c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  <c r="AD48" s="66"/>
    </row>
    <row r="49" spans="1:30" ht="32.25" customHeight="1">
      <c r="A49" s="28">
        <f t="shared" si="4"/>
        <v>6</v>
      </c>
      <c r="B49" s="4" t="s">
        <v>38</v>
      </c>
      <c r="C49" s="70">
        <v>268983.78999999998</v>
      </c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25"/>
      <c r="Y49" s="25"/>
      <c r="Z49" s="25"/>
      <c r="AA49" s="25"/>
      <c r="AB49" s="25"/>
      <c r="AC49" s="25"/>
      <c r="AD49" s="66"/>
    </row>
    <row r="50" spans="1:30" ht="18" customHeight="1" collapsed="1">
      <c r="A50" s="28">
        <f t="shared" si="4"/>
        <v>7</v>
      </c>
      <c r="B50" s="5" t="s">
        <v>7</v>
      </c>
      <c r="C50" s="70">
        <v>143876.79999999999</v>
      </c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25"/>
      <c r="AA50" s="25"/>
      <c r="AB50" s="25"/>
      <c r="AC50" s="25"/>
      <c r="AD50" s="66"/>
    </row>
    <row r="51" spans="1:30" ht="18" customHeight="1">
      <c r="A51" s="28">
        <f t="shared" si="4"/>
        <v>8</v>
      </c>
      <c r="B51" s="1" t="s">
        <v>40</v>
      </c>
      <c r="C51" s="70">
        <v>35809.619999999995</v>
      </c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25"/>
      <c r="S51" s="25"/>
      <c r="T51" s="25"/>
      <c r="U51" s="25"/>
      <c r="V51" s="25"/>
      <c r="W51" s="25"/>
      <c r="X51" s="25"/>
      <c r="Y51" s="25"/>
      <c r="Z51" s="25"/>
      <c r="AA51" s="25"/>
      <c r="AB51" s="25"/>
      <c r="AC51" s="25"/>
      <c r="AD51" s="66"/>
    </row>
    <row r="52" spans="1:30" ht="24" customHeight="1">
      <c r="A52" s="28">
        <f t="shared" si="4"/>
        <v>9</v>
      </c>
      <c r="B52" s="1" t="s">
        <v>21</v>
      </c>
      <c r="C52" s="70">
        <v>0</v>
      </c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25"/>
      <c r="AA52" s="25"/>
      <c r="AB52" s="25"/>
      <c r="AC52" s="25"/>
      <c r="AD52" s="66"/>
    </row>
    <row r="53" spans="1:30" ht="18" customHeight="1">
      <c r="A53" s="28">
        <f t="shared" si="4"/>
        <v>10</v>
      </c>
      <c r="B53" s="1" t="s">
        <v>42</v>
      </c>
      <c r="C53" s="70">
        <v>65000</v>
      </c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25"/>
      <c r="S53" s="25"/>
      <c r="T53" s="25"/>
      <c r="U53" s="25"/>
      <c r="V53" s="25"/>
      <c r="W53" s="25"/>
      <c r="X53" s="25"/>
      <c r="Y53" s="25"/>
      <c r="Z53" s="25"/>
      <c r="AA53" s="25"/>
      <c r="AB53" s="25"/>
      <c r="AC53" s="25"/>
      <c r="AD53" s="66"/>
    </row>
    <row r="54" spans="1:30" ht="18" customHeight="1">
      <c r="A54" s="28">
        <f t="shared" si="4"/>
        <v>11</v>
      </c>
      <c r="B54" s="1" t="s">
        <v>30</v>
      </c>
      <c r="C54" s="70">
        <v>129433.78</v>
      </c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25"/>
      <c r="Y54" s="25"/>
      <c r="Z54" s="25"/>
      <c r="AA54" s="25"/>
      <c r="AB54" s="25"/>
      <c r="AC54" s="25"/>
      <c r="AD54" s="66"/>
    </row>
    <row r="55" spans="1:30" ht="18" customHeight="1">
      <c r="A55" s="28">
        <f t="shared" si="4"/>
        <v>12</v>
      </c>
      <c r="B55" s="1" t="s">
        <v>32</v>
      </c>
      <c r="C55" s="70">
        <v>109305.06</v>
      </c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25"/>
      <c r="AB55" s="25"/>
      <c r="AC55" s="25"/>
      <c r="AD55" s="66"/>
    </row>
    <row r="56" spans="1:30" ht="18" customHeight="1">
      <c r="A56" s="28">
        <f t="shared" si="4"/>
        <v>13</v>
      </c>
      <c r="B56" s="1" t="s">
        <v>33</v>
      </c>
      <c r="C56" s="70">
        <v>204518.23</v>
      </c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  <c r="P56" s="25"/>
      <c r="Q56" s="25"/>
      <c r="R56" s="25"/>
      <c r="S56" s="25"/>
      <c r="T56" s="25"/>
      <c r="U56" s="25"/>
      <c r="V56" s="25"/>
      <c r="W56" s="25"/>
      <c r="X56" s="25"/>
      <c r="Y56" s="25"/>
      <c r="Z56" s="25"/>
      <c r="AA56" s="25"/>
      <c r="AB56" s="25"/>
      <c r="AC56" s="25"/>
      <c r="AD56" s="66"/>
    </row>
    <row r="57" spans="1:30" ht="18" customHeight="1">
      <c r="A57" s="28">
        <f t="shared" si="4"/>
        <v>14</v>
      </c>
      <c r="B57" s="1" t="s">
        <v>71</v>
      </c>
      <c r="C57" s="70">
        <v>250254.22</v>
      </c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25"/>
      <c r="P57" s="25"/>
      <c r="Q57" s="25"/>
      <c r="R57" s="25"/>
      <c r="S57" s="25"/>
      <c r="T57" s="25"/>
      <c r="U57" s="25"/>
      <c r="V57" s="25"/>
      <c r="W57" s="25"/>
      <c r="X57" s="25"/>
      <c r="Y57" s="25"/>
      <c r="Z57" s="25"/>
      <c r="AA57" s="25"/>
      <c r="AB57" s="25"/>
      <c r="AC57" s="25"/>
      <c r="AD57" s="66"/>
    </row>
    <row r="58" spans="1:30" ht="18" customHeight="1">
      <c r="A58" s="28">
        <f t="shared" si="4"/>
        <v>15</v>
      </c>
      <c r="B58" s="6" t="s">
        <v>22</v>
      </c>
      <c r="C58" s="70">
        <v>75000</v>
      </c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25"/>
      <c r="P58" s="25"/>
      <c r="Q58" s="25"/>
      <c r="R58" s="25"/>
      <c r="S58" s="25"/>
      <c r="T58" s="25"/>
      <c r="U58" s="25"/>
      <c r="V58" s="25"/>
      <c r="W58" s="25"/>
      <c r="X58" s="25"/>
      <c r="Y58" s="25"/>
      <c r="Z58" s="25"/>
      <c r="AA58" s="25"/>
      <c r="AB58" s="25"/>
      <c r="AC58" s="25"/>
      <c r="AD58" s="66"/>
    </row>
    <row r="59" spans="1:30" ht="18" customHeight="1">
      <c r="A59" s="28">
        <f t="shared" si="4"/>
        <v>16</v>
      </c>
      <c r="B59" s="6" t="s">
        <v>65</v>
      </c>
      <c r="C59" s="70">
        <v>39146.449999999997</v>
      </c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5"/>
      <c r="P59" s="25"/>
      <c r="Q59" s="25"/>
      <c r="R59" s="25"/>
      <c r="S59" s="25"/>
      <c r="T59" s="25"/>
      <c r="U59" s="25"/>
      <c r="V59" s="25"/>
      <c r="W59" s="25"/>
      <c r="X59" s="25"/>
      <c r="Y59" s="25"/>
      <c r="Z59" s="25"/>
      <c r="AA59" s="25"/>
      <c r="AB59" s="25"/>
      <c r="AC59" s="25"/>
      <c r="AD59" s="66"/>
    </row>
    <row r="60" spans="1:30" ht="25.15" customHeight="1">
      <c r="A60" s="28">
        <f t="shared" si="4"/>
        <v>17</v>
      </c>
      <c r="B60" s="6" t="s">
        <v>12</v>
      </c>
      <c r="C60" s="70">
        <v>60000</v>
      </c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25"/>
      <c r="Q60" s="25"/>
      <c r="R60" s="25"/>
      <c r="S60" s="25"/>
      <c r="T60" s="25"/>
      <c r="U60" s="25"/>
      <c r="V60" s="25"/>
      <c r="W60" s="25"/>
      <c r="X60" s="25"/>
      <c r="Y60" s="25"/>
      <c r="Z60" s="25"/>
      <c r="AA60" s="25"/>
      <c r="AB60" s="25"/>
      <c r="AC60" s="25"/>
      <c r="AD60" s="66"/>
    </row>
    <row r="61" spans="1:30" ht="18" customHeight="1">
      <c r="A61" s="28">
        <f t="shared" si="4"/>
        <v>18</v>
      </c>
      <c r="B61" s="2" t="s">
        <v>23</v>
      </c>
      <c r="C61" s="70">
        <v>22500</v>
      </c>
      <c r="D61" s="25"/>
      <c r="E61" s="25"/>
      <c r="F61" s="25"/>
      <c r="G61" s="25"/>
      <c r="H61" s="25"/>
      <c r="I61" s="25"/>
      <c r="J61" s="25"/>
      <c r="K61" s="25"/>
      <c r="L61" s="25"/>
      <c r="M61" s="25"/>
      <c r="N61" s="25"/>
      <c r="O61" s="25"/>
      <c r="P61" s="25"/>
      <c r="Q61" s="25"/>
      <c r="R61" s="25"/>
      <c r="S61" s="25"/>
      <c r="T61" s="25"/>
      <c r="U61" s="25"/>
      <c r="V61" s="25"/>
      <c r="W61" s="25"/>
      <c r="X61" s="25"/>
      <c r="Y61" s="25"/>
      <c r="Z61" s="25"/>
      <c r="AA61" s="25"/>
      <c r="AB61" s="25"/>
      <c r="AC61" s="25"/>
      <c r="AD61" s="66"/>
    </row>
    <row r="62" spans="1:30" ht="18" customHeight="1">
      <c r="A62" s="28">
        <f t="shared" si="4"/>
        <v>19</v>
      </c>
      <c r="B62" s="6" t="s">
        <v>13</v>
      </c>
      <c r="C62" s="70">
        <v>6000</v>
      </c>
      <c r="D62" s="25"/>
      <c r="E62" s="25"/>
      <c r="F62" s="25"/>
      <c r="G62" s="25"/>
      <c r="H62" s="25"/>
      <c r="I62" s="25"/>
      <c r="J62" s="25"/>
      <c r="K62" s="25"/>
      <c r="L62" s="25"/>
      <c r="M62" s="25"/>
      <c r="N62" s="25"/>
      <c r="O62" s="25"/>
      <c r="P62" s="25"/>
      <c r="Q62" s="25"/>
      <c r="R62" s="25"/>
      <c r="S62" s="25"/>
      <c r="T62" s="25"/>
      <c r="U62" s="25"/>
      <c r="V62" s="25"/>
      <c r="W62" s="25"/>
      <c r="X62" s="25"/>
      <c r="Y62" s="25"/>
      <c r="Z62" s="25"/>
      <c r="AA62" s="25"/>
      <c r="AB62" s="25"/>
      <c r="AC62" s="25"/>
      <c r="AD62" s="66"/>
    </row>
    <row r="63" spans="1:30" ht="18" customHeight="1">
      <c r="A63" s="28">
        <f t="shared" si="4"/>
        <v>20</v>
      </c>
      <c r="B63" s="2" t="s">
        <v>14</v>
      </c>
      <c r="C63" s="70">
        <v>59000</v>
      </c>
      <c r="D63" s="25"/>
      <c r="E63" s="25"/>
      <c r="F63" s="25"/>
      <c r="G63" s="25"/>
      <c r="H63" s="25"/>
      <c r="I63" s="25"/>
      <c r="J63" s="25"/>
      <c r="K63" s="25"/>
      <c r="L63" s="25"/>
      <c r="M63" s="25"/>
      <c r="N63" s="25"/>
      <c r="O63" s="25"/>
      <c r="P63" s="25"/>
      <c r="Q63" s="25"/>
      <c r="R63" s="25"/>
      <c r="S63" s="25"/>
      <c r="T63" s="25"/>
      <c r="U63" s="25"/>
      <c r="V63" s="25"/>
      <c r="W63" s="25"/>
      <c r="X63" s="25"/>
      <c r="Y63" s="25"/>
      <c r="Z63" s="25"/>
      <c r="AA63" s="25"/>
      <c r="AB63" s="25"/>
      <c r="AC63" s="25"/>
      <c r="AD63" s="66"/>
    </row>
    <row r="64" spans="1:30" ht="18" customHeight="1">
      <c r="A64" s="28">
        <f t="shared" si="4"/>
        <v>21</v>
      </c>
      <c r="B64" s="2" t="s">
        <v>15</v>
      </c>
      <c r="C64" s="70">
        <v>30542.07</v>
      </c>
      <c r="D64" s="25"/>
      <c r="E64" s="25"/>
      <c r="F64" s="25"/>
      <c r="G64" s="25"/>
      <c r="H64" s="25"/>
      <c r="I64" s="25"/>
      <c r="J64" s="25"/>
      <c r="K64" s="25"/>
      <c r="L64" s="25"/>
      <c r="M64" s="25"/>
      <c r="N64" s="25"/>
      <c r="O64" s="25"/>
      <c r="P64" s="25"/>
      <c r="Q64" s="25"/>
      <c r="R64" s="25"/>
      <c r="S64" s="25"/>
      <c r="T64" s="25"/>
      <c r="U64" s="25"/>
      <c r="V64" s="25"/>
      <c r="W64" s="25"/>
      <c r="X64" s="25"/>
      <c r="Y64" s="25"/>
      <c r="Z64" s="25"/>
      <c r="AA64" s="25"/>
      <c r="AB64" s="25"/>
      <c r="AC64" s="25"/>
      <c r="AD64" s="66"/>
    </row>
    <row r="65" spans="1:32" ht="18" customHeight="1">
      <c r="A65" s="28">
        <f t="shared" si="4"/>
        <v>22</v>
      </c>
      <c r="B65" s="2" t="s">
        <v>66</v>
      </c>
      <c r="C65" s="70">
        <v>13462.72</v>
      </c>
      <c r="D65" s="25"/>
      <c r="E65" s="25"/>
      <c r="F65" s="25"/>
      <c r="G65" s="25"/>
      <c r="H65" s="25"/>
      <c r="I65" s="25"/>
      <c r="J65" s="25"/>
      <c r="K65" s="25"/>
      <c r="L65" s="25"/>
      <c r="M65" s="25"/>
      <c r="N65" s="25"/>
      <c r="O65" s="25"/>
      <c r="P65" s="25"/>
      <c r="Q65" s="25"/>
      <c r="R65" s="25"/>
      <c r="S65" s="25"/>
      <c r="T65" s="25"/>
      <c r="U65" s="25"/>
      <c r="V65" s="25"/>
      <c r="W65" s="25"/>
      <c r="X65" s="25"/>
      <c r="Y65" s="25"/>
      <c r="Z65" s="25"/>
      <c r="AA65" s="25"/>
      <c r="AB65" s="25"/>
      <c r="AC65" s="25"/>
      <c r="AD65" s="66"/>
    </row>
    <row r="66" spans="1:32" ht="21.6" customHeight="1">
      <c r="A66" s="28">
        <f t="shared" si="4"/>
        <v>23</v>
      </c>
      <c r="B66" s="5" t="s">
        <v>56</v>
      </c>
      <c r="C66" s="70">
        <v>40649.57</v>
      </c>
      <c r="D66" s="25"/>
      <c r="E66" s="25"/>
      <c r="F66" s="25"/>
      <c r="G66" s="25"/>
      <c r="H66" s="25"/>
      <c r="I66" s="25"/>
      <c r="J66" s="25"/>
      <c r="K66" s="25"/>
      <c r="L66" s="25"/>
      <c r="M66" s="25"/>
      <c r="N66" s="25"/>
      <c r="O66" s="25"/>
      <c r="P66" s="25"/>
      <c r="Q66" s="25"/>
      <c r="R66" s="25"/>
      <c r="S66" s="25"/>
      <c r="T66" s="25"/>
      <c r="U66" s="25"/>
      <c r="V66" s="25"/>
      <c r="W66" s="25"/>
      <c r="X66" s="25"/>
      <c r="Y66" s="25"/>
      <c r="Z66" s="25"/>
      <c r="AA66" s="25"/>
      <c r="AB66" s="25"/>
      <c r="AC66" s="25"/>
      <c r="AD66" s="66"/>
    </row>
    <row r="67" spans="1:32" ht="18" customHeight="1">
      <c r="A67" s="28">
        <f t="shared" si="4"/>
        <v>24</v>
      </c>
      <c r="B67" s="5" t="s">
        <v>69</v>
      </c>
      <c r="C67" s="70">
        <v>152143.95000000001</v>
      </c>
      <c r="D67" s="25"/>
      <c r="E67" s="25"/>
      <c r="F67" s="25"/>
      <c r="G67" s="25"/>
      <c r="H67" s="25"/>
      <c r="I67" s="25"/>
      <c r="J67" s="25"/>
      <c r="K67" s="25"/>
      <c r="L67" s="25"/>
      <c r="M67" s="25"/>
      <c r="N67" s="25"/>
      <c r="O67" s="25"/>
      <c r="P67" s="25"/>
      <c r="Q67" s="25"/>
      <c r="R67" s="25"/>
      <c r="S67" s="25"/>
      <c r="T67" s="25"/>
      <c r="U67" s="25"/>
      <c r="V67" s="25"/>
      <c r="W67" s="25"/>
      <c r="X67" s="25"/>
      <c r="Y67" s="25"/>
      <c r="Z67" s="25"/>
      <c r="AA67" s="25"/>
      <c r="AB67" s="25"/>
      <c r="AC67" s="25"/>
      <c r="AD67" s="66"/>
    </row>
    <row r="68" spans="1:32" ht="18" customHeight="1">
      <c r="A68" s="28">
        <f t="shared" si="4"/>
        <v>25</v>
      </c>
      <c r="B68" s="5" t="s">
        <v>72</v>
      </c>
      <c r="C68" s="70">
        <v>120000</v>
      </c>
      <c r="D68" s="25"/>
      <c r="E68" s="25"/>
      <c r="F68" s="25"/>
      <c r="G68" s="25"/>
      <c r="H68" s="25"/>
      <c r="I68" s="25"/>
      <c r="J68" s="25"/>
      <c r="K68" s="25"/>
      <c r="L68" s="25"/>
      <c r="M68" s="25"/>
      <c r="N68" s="25"/>
      <c r="O68" s="25"/>
      <c r="P68" s="25"/>
      <c r="Q68" s="25"/>
      <c r="R68" s="25"/>
      <c r="S68" s="25"/>
      <c r="T68" s="25"/>
      <c r="U68" s="25"/>
      <c r="V68" s="25"/>
      <c r="W68" s="25"/>
      <c r="X68" s="25"/>
      <c r="Y68" s="25"/>
      <c r="Z68" s="25"/>
      <c r="AA68" s="25"/>
      <c r="AB68" s="25"/>
      <c r="AC68" s="25"/>
      <c r="AD68" s="66"/>
    </row>
    <row r="69" spans="1:32" ht="18" customHeight="1">
      <c r="A69" s="28">
        <f t="shared" si="4"/>
        <v>26</v>
      </c>
      <c r="B69" s="5" t="s">
        <v>73</v>
      </c>
      <c r="C69" s="70">
        <v>43917.22</v>
      </c>
      <c r="D69" s="25"/>
      <c r="E69" s="25"/>
      <c r="F69" s="25"/>
      <c r="G69" s="25"/>
      <c r="H69" s="25"/>
      <c r="I69" s="25"/>
      <c r="J69" s="25"/>
      <c r="K69" s="25"/>
      <c r="L69" s="25"/>
      <c r="M69" s="25"/>
      <c r="N69" s="25"/>
      <c r="O69" s="25"/>
      <c r="P69" s="25"/>
      <c r="Q69" s="25"/>
      <c r="R69" s="25"/>
      <c r="S69" s="25"/>
      <c r="T69" s="25"/>
      <c r="U69" s="25"/>
      <c r="V69" s="25"/>
      <c r="W69" s="25"/>
      <c r="X69" s="25"/>
      <c r="Y69" s="25"/>
      <c r="Z69" s="25"/>
      <c r="AA69" s="25"/>
      <c r="AB69" s="25"/>
      <c r="AC69" s="25"/>
      <c r="AD69" s="66"/>
    </row>
    <row r="70" spans="1:32" ht="18" customHeight="1">
      <c r="A70" s="28"/>
      <c r="B70" s="42" t="s">
        <v>96</v>
      </c>
      <c r="C70" s="70">
        <v>160000</v>
      </c>
      <c r="D70" s="25"/>
      <c r="E70" s="25"/>
      <c r="F70" s="25"/>
      <c r="G70" s="25"/>
      <c r="H70" s="25"/>
      <c r="I70" s="25"/>
      <c r="J70" s="25"/>
      <c r="K70" s="25"/>
      <c r="L70" s="25"/>
      <c r="M70" s="25"/>
      <c r="N70" s="25"/>
      <c r="O70" s="25"/>
      <c r="P70" s="25"/>
      <c r="Q70" s="25"/>
      <c r="R70" s="25"/>
      <c r="S70" s="25"/>
      <c r="T70" s="25"/>
      <c r="U70" s="25"/>
      <c r="V70" s="25"/>
      <c r="W70" s="25"/>
      <c r="X70" s="25"/>
      <c r="Y70" s="25"/>
      <c r="Z70" s="25"/>
      <c r="AA70" s="25"/>
      <c r="AB70" s="25"/>
      <c r="AC70" s="25"/>
      <c r="AD70" s="66"/>
    </row>
    <row r="71" spans="1:32" ht="18" customHeight="1">
      <c r="A71" s="28"/>
      <c r="B71" s="58" t="s">
        <v>97</v>
      </c>
      <c r="C71" s="70">
        <v>67021.600000000006</v>
      </c>
      <c r="D71" s="25"/>
      <c r="E71" s="25"/>
      <c r="F71" s="25"/>
      <c r="G71" s="25"/>
      <c r="H71" s="25"/>
      <c r="I71" s="25"/>
      <c r="J71" s="25"/>
      <c r="K71" s="25"/>
      <c r="L71" s="25"/>
      <c r="M71" s="25"/>
      <c r="N71" s="25"/>
      <c r="O71" s="25"/>
      <c r="P71" s="25"/>
      <c r="Q71" s="25"/>
      <c r="R71" s="25"/>
      <c r="S71" s="25"/>
      <c r="T71" s="25"/>
      <c r="U71" s="25"/>
      <c r="V71" s="25"/>
      <c r="W71" s="25"/>
      <c r="X71" s="25"/>
      <c r="Y71" s="25"/>
      <c r="Z71" s="25"/>
      <c r="AA71" s="25"/>
      <c r="AB71" s="25"/>
      <c r="AC71" s="25"/>
      <c r="AD71" s="66"/>
    </row>
    <row r="72" spans="1:32" ht="18" customHeight="1">
      <c r="A72" s="28"/>
      <c r="B72" s="58" t="s">
        <v>98</v>
      </c>
      <c r="C72" s="70">
        <v>14907.02</v>
      </c>
      <c r="D72" s="25"/>
      <c r="E72" s="25"/>
      <c r="F72" s="25"/>
      <c r="G72" s="25"/>
      <c r="H72" s="25"/>
      <c r="I72" s="25"/>
      <c r="J72" s="25"/>
      <c r="K72" s="25"/>
      <c r="L72" s="25"/>
      <c r="M72" s="25"/>
      <c r="N72" s="25"/>
      <c r="O72" s="25"/>
      <c r="P72" s="25"/>
      <c r="Q72" s="25"/>
      <c r="R72" s="25"/>
      <c r="S72" s="25"/>
      <c r="T72" s="25"/>
      <c r="U72" s="25"/>
      <c r="V72" s="25"/>
      <c r="W72" s="25"/>
      <c r="X72" s="25"/>
      <c r="Y72" s="25"/>
      <c r="Z72" s="25"/>
      <c r="AA72" s="25"/>
      <c r="AB72" s="25"/>
      <c r="AC72" s="25"/>
      <c r="AD72" s="66"/>
    </row>
    <row r="73" spans="1:32" ht="18" customHeight="1">
      <c r="A73" s="28"/>
      <c r="B73" s="58" t="s">
        <v>99</v>
      </c>
      <c r="C73" s="70">
        <v>2000</v>
      </c>
      <c r="D73" s="25"/>
      <c r="E73" s="25"/>
      <c r="F73" s="25"/>
      <c r="G73" s="25"/>
      <c r="H73" s="25"/>
      <c r="I73" s="25"/>
      <c r="J73" s="25"/>
      <c r="K73" s="25"/>
      <c r="L73" s="25"/>
      <c r="M73" s="25"/>
      <c r="N73" s="25"/>
      <c r="O73" s="25"/>
      <c r="P73" s="25"/>
      <c r="Q73" s="25"/>
      <c r="R73" s="25"/>
      <c r="S73" s="25"/>
      <c r="T73" s="25"/>
      <c r="U73" s="25"/>
      <c r="V73" s="25"/>
      <c r="W73" s="25"/>
      <c r="X73" s="25"/>
      <c r="Y73" s="25"/>
      <c r="Z73" s="25"/>
      <c r="AA73" s="25"/>
      <c r="AB73" s="25"/>
      <c r="AC73" s="25"/>
      <c r="AD73" s="66"/>
    </row>
    <row r="74" spans="1:32" s="10" customFormat="1" ht="14.1" customHeight="1">
      <c r="A74" s="84" t="s">
        <v>24</v>
      </c>
      <c r="B74" s="85"/>
      <c r="C74" s="50">
        <f>SUM(C44:C73)</f>
        <v>3173756.6200000006</v>
      </c>
      <c r="D74" s="26">
        <f t="shared" ref="D74:AC74" si="5">SUM(D44:D73)</f>
        <v>0</v>
      </c>
      <c r="E74" s="26">
        <f t="shared" si="5"/>
        <v>0</v>
      </c>
      <c r="F74" s="26">
        <f t="shared" si="5"/>
        <v>0</v>
      </c>
      <c r="G74" s="26">
        <f t="shared" si="5"/>
        <v>0</v>
      </c>
      <c r="H74" s="26">
        <f t="shared" si="5"/>
        <v>0</v>
      </c>
      <c r="I74" s="26">
        <f t="shared" si="5"/>
        <v>0</v>
      </c>
      <c r="J74" s="26">
        <f t="shared" si="5"/>
        <v>0</v>
      </c>
      <c r="K74" s="26">
        <f t="shared" si="5"/>
        <v>0</v>
      </c>
      <c r="L74" s="26">
        <f t="shared" si="5"/>
        <v>0</v>
      </c>
      <c r="M74" s="26">
        <f t="shared" si="5"/>
        <v>0</v>
      </c>
      <c r="N74" s="26">
        <f t="shared" si="5"/>
        <v>0</v>
      </c>
      <c r="O74" s="26">
        <f t="shared" si="5"/>
        <v>0</v>
      </c>
      <c r="P74" s="26">
        <f t="shared" si="5"/>
        <v>0</v>
      </c>
      <c r="Q74" s="26">
        <f t="shared" si="5"/>
        <v>0</v>
      </c>
      <c r="R74" s="26">
        <f t="shared" si="5"/>
        <v>0</v>
      </c>
      <c r="S74" s="26">
        <f t="shared" si="5"/>
        <v>0</v>
      </c>
      <c r="T74" s="26">
        <f t="shared" si="5"/>
        <v>0</v>
      </c>
      <c r="U74" s="26">
        <f t="shared" si="5"/>
        <v>0</v>
      </c>
      <c r="V74" s="26">
        <f t="shared" si="5"/>
        <v>0</v>
      </c>
      <c r="W74" s="26">
        <f t="shared" si="5"/>
        <v>0</v>
      </c>
      <c r="X74" s="26">
        <f t="shared" si="5"/>
        <v>0</v>
      </c>
      <c r="Y74" s="26">
        <f t="shared" si="5"/>
        <v>0</v>
      </c>
      <c r="Z74" s="26">
        <f t="shared" si="5"/>
        <v>0</v>
      </c>
      <c r="AA74" s="26">
        <f t="shared" si="5"/>
        <v>0</v>
      </c>
      <c r="AB74" s="26">
        <f t="shared" si="5"/>
        <v>0</v>
      </c>
      <c r="AC74" s="26">
        <f t="shared" si="5"/>
        <v>0</v>
      </c>
      <c r="AD74" s="66"/>
      <c r="AE74" s="19"/>
      <c r="AF74" s="19"/>
    </row>
    <row r="75" spans="1:32" s="10" customFormat="1" ht="14.1" customHeight="1">
      <c r="A75" s="36"/>
      <c r="B75" s="40"/>
      <c r="C75" s="50"/>
      <c r="D75" s="26"/>
      <c r="E75" s="26"/>
      <c r="F75" s="26"/>
      <c r="G75" s="26"/>
      <c r="H75" s="26"/>
      <c r="I75" s="26"/>
      <c r="J75" s="26"/>
      <c r="K75" s="26"/>
      <c r="L75" s="26"/>
      <c r="M75" s="26"/>
      <c r="N75" s="26"/>
      <c r="O75" s="26"/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  <c r="AA75" s="26"/>
      <c r="AB75" s="26"/>
      <c r="AC75" s="26"/>
      <c r="AD75" s="66"/>
    </row>
    <row r="76" spans="1:32" s="10" customFormat="1" ht="14.1" customHeight="1">
      <c r="A76" s="36"/>
      <c r="B76" s="40"/>
      <c r="C76" s="50"/>
      <c r="D76" s="26"/>
      <c r="E76" s="26"/>
      <c r="F76" s="26"/>
      <c r="G76" s="26"/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2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66"/>
    </row>
    <row r="77" spans="1:32" ht="14.1" customHeight="1">
      <c r="A77" s="30">
        <v>1</v>
      </c>
      <c r="B77" s="43" t="s">
        <v>57</v>
      </c>
      <c r="C77" s="70">
        <v>4423.6000000000004</v>
      </c>
      <c r="D77" s="25"/>
      <c r="E77" s="25"/>
      <c r="F77" s="25"/>
      <c r="G77" s="25"/>
      <c r="H77" s="25"/>
      <c r="I77" s="25"/>
      <c r="J77" s="25"/>
      <c r="K77" s="25"/>
      <c r="L77" s="25"/>
      <c r="M77" s="25"/>
      <c r="N77" s="25"/>
      <c r="O77" s="25"/>
      <c r="P77" s="25"/>
      <c r="Q77" s="25"/>
      <c r="R77" s="25"/>
      <c r="S77" s="25"/>
      <c r="T77" s="25"/>
      <c r="U77" s="25"/>
      <c r="V77" s="25"/>
      <c r="W77" s="25"/>
      <c r="X77" s="25"/>
      <c r="Y77" s="25"/>
      <c r="Z77" s="25"/>
      <c r="AA77" s="25"/>
      <c r="AB77" s="25"/>
      <c r="AC77" s="25"/>
      <c r="AD77" s="66"/>
    </row>
    <row r="78" spans="1:32" ht="14.1" customHeight="1">
      <c r="A78" s="28">
        <f>A77+1</f>
        <v>2</v>
      </c>
      <c r="B78" s="4" t="s">
        <v>58</v>
      </c>
      <c r="C78" s="70">
        <v>7101.9</v>
      </c>
      <c r="D78" s="25"/>
      <c r="E78" s="25"/>
      <c r="F78" s="25"/>
      <c r="G78" s="25"/>
      <c r="H78" s="25"/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25"/>
      <c r="AB78" s="25"/>
      <c r="AC78" s="25"/>
      <c r="AD78" s="66"/>
    </row>
    <row r="79" spans="1:32" ht="14.1" customHeight="1">
      <c r="A79" s="28">
        <f t="shared" ref="A79:A86" si="6">A78+1</f>
        <v>3</v>
      </c>
      <c r="B79" s="3" t="s">
        <v>55</v>
      </c>
      <c r="C79" s="70">
        <v>4939.5</v>
      </c>
      <c r="D79" s="25"/>
      <c r="E79" s="25"/>
      <c r="F79" s="25"/>
      <c r="G79" s="25"/>
      <c r="H79" s="25"/>
      <c r="I79" s="25"/>
      <c r="J79" s="25"/>
      <c r="K79" s="25"/>
      <c r="L79" s="25"/>
      <c r="M79" s="25"/>
      <c r="N79" s="25"/>
      <c r="O79" s="25"/>
      <c r="P79" s="25"/>
      <c r="Q79" s="25"/>
      <c r="R79" s="25"/>
      <c r="S79" s="25"/>
      <c r="T79" s="25"/>
      <c r="U79" s="25"/>
      <c r="V79" s="25"/>
      <c r="W79" s="25"/>
      <c r="X79" s="25"/>
      <c r="Y79" s="25"/>
      <c r="Z79" s="25"/>
      <c r="AA79" s="25"/>
      <c r="AB79" s="25"/>
      <c r="AC79" s="25"/>
      <c r="AD79" s="66"/>
    </row>
    <row r="80" spans="1:32" ht="14.1" customHeight="1">
      <c r="A80" s="28">
        <f t="shared" si="6"/>
        <v>4</v>
      </c>
      <c r="B80" s="4" t="s">
        <v>59</v>
      </c>
      <c r="C80" s="70">
        <v>2561.56</v>
      </c>
      <c r="D80" s="25"/>
      <c r="E80" s="25"/>
      <c r="F80" s="25"/>
      <c r="G80" s="25"/>
      <c r="H80" s="25"/>
      <c r="I80" s="25"/>
      <c r="J80" s="25"/>
      <c r="K80" s="25"/>
      <c r="L80" s="25"/>
      <c r="M80" s="25"/>
      <c r="N80" s="25"/>
      <c r="O80" s="25"/>
      <c r="P80" s="25"/>
      <c r="Q80" s="25"/>
      <c r="R80" s="25"/>
      <c r="S80" s="25"/>
      <c r="T80" s="25"/>
      <c r="U80" s="25"/>
      <c r="V80" s="25"/>
      <c r="W80" s="25"/>
      <c r="X80" s="25"/>
      <c r="Y80" s="25"/>
      <c r="Z80" s="25"/>
      <c r="AA80" s="25"/>
      <c r="AB80" s="25"/>
      <c r="AC80" s="25"/>
      <c r="AD80" s="66"/>
    </row>
    <row r="81" spans="1:32" ht="14.1" customHeight="1">
      <c r="A81" s="28">
        <f t="shared" si="6"/>
        <v>5</v>
      </c>
      <c r="B81" s="4" t="s">
        <v>60</v>
      </c>
      <c r="C81" s="70">
        <v>18685.28</v>
      </c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25"/>
      <c r="V81" s="25"/>
      <c r="W81" s="25"/>
      <c r="X81" s="25"/>
      <c r="Y81" s="25"/>
      <c r="Z81" s="25"/>
      <c r="AA81" s="25"/>
      <c r="AB81" s="25"/>
      <c r="AC81" s="25"/>
      <c r="AD81" s="66"/>
    </row>
    <row r="82" spans="1:32" ht="14.1" customHeight="1">
      <c r="A82" s="28">
        <f t="shared" si="6"/>
        <v>6</v>
      </c>
      <c r="B82" s="1" t="s">
        <v>35</v>
      </c>
      <c r="C82" s="70">
        <v>10437.81</v>
      </c>
      <c r="D82" s="25"/>
      <c r="E82" s="25"/>
      <c r="F82" s="25"/>
      <c r="G82" s="25"/>
      <c r="H82" s="25"/>
      <c r="I82" s="25"/>
      <c r="J82" s="25"/>
      <c r="K82" s="25"/>
      <c r="L82" s="25"/>
      <c r="M82" s="25"/>
      <c r="N82" s="25"/>
      <c r="O82" s="25"/>
      <c r="P82" s="25"/>
      <c r="Q82" s="25"/>
      <c r="R82" s="25"/>
      <c r="S82" s="25"/>
      <c r="T82" s="25"/>
      <c r="U82" s="25"/>
      <c r="V82" s="25"/>
      <c r="W82" s="25"/>
      <c r="X82" s="25"/>
      <c r="Y82" s="25"/>
      <c r="Z82" s="25"/>
      <c r="AA82" s="25"/>
      <c r="AB82" s="25"/>
      <c r="AC82" s="25"/>
      <c r="AD82" s="66"/>
    </row>
    <row r="83" spans="1:32" ht="14.1" customHeight="1">
      <c r="A83" s="28">
        <v>7</v>
      </c>
      <c r="B83" s="1" t="s">
        <v>61</v>
      </c>
      <c r="C83" s="70">
        <v>2664.34</v>
      </c>
      <c r="D83" s="25"/>
      <c r="E83" s="25"/>
      <c r="F83" s="25"/>
      <c r="G83" s="25"/>
      <c r="H83" s="25"/>
      <c r="I83" s="25"/>
      <c r="J83" s="25"/>
      <c r="K83" s="25"/>
      <c r="L83" s="25"/>
      <c r="M83" s="25"/>
      <c r="N83" s="25"/>
      <c r="O83" s="25"/>
      <c r="P83" s="25"/>
      <c r="Q83" s="25"/>
      <c r="R83" s="25"/>
      <c r="S83" s="25"/>
      <c r="T83" s="25"/>
      <c r="U83" s="25"/>
      <c r="V83" s="25"/>
      <c r="W83" s="25"/>
      <c r="X83" s="25"/>
      <c r="Y83" s="25"/>
      <c r="Z83" s="25"/>
      <c r="AA83" s="25"/>
      <c r="AB83" s="25"/>
      <c r="AC83" s="25"/>
      <c r="AD83" s="66"/>
    </row>
    <row r="84" spans="1:32" ht="14.1" customHeight="1">
      <c r="A84" s="28">
        <f t="shared" si="6"/>
        <v>8</v>
      </c>
      <c r="B84" s="4" t="s">
        <v>25</v>
      </c>
      <c r="C84" s="70">
        <v>14304.59</v>
      </c>
      <c r="D84" s="25"/>
      <c r="E84" s="25"/>
      <c r="F84" s="25"/>
      <c r="G84" s="25"/>
      <c r="H84" s="25"/>
      <c r="I84" s="25"/>
      <c r="J84" s="25"/>
      <c r="K84" s="25"/>
      <c r="L84" s="25"/>
      <c r="M84" s="25"/>
      <c r="N84" s="25"/>
      <c r="O84" s="25"/>
      <c r="P84" s="25"/>
      <c r="Q84" s="25"/>
      <c r="R84" s="25"/>
      <c r="S84" s="25"/>
      <c r="T84" s="25"/>
      <c r="U84" s="25"/>
      <c r="V84" s="25"/>
      <c r="W84" s="25"/>
      <c r="X84" s="25"/>
      <c r="Y84" s="25"/>
      <c r="Z84" s="25"/>
      <c r="AA84" s="25"/>
      <c r="AB84" s="25"/>
      <c r="AC84" s="25"/>
      <c r="AD84" s="66"/>
    </row>
    <row r="85" spans="1:32" ht="14.1" customHeight="1">
      <c r="A85" s="28">
        <f t="shared" si="6"/>
        <v>9</v>
      </c>
      <c r="B85" s="4" t="s">
        <v>62</v>
      </c>
      <c r="C85" s="70">
        <v>2794.06</v>
      </c>
      <c r="D85" s="25"/>
      <c r="E85" s="25"/>
      <c r="F85" s="25"/>
      <c r="G85" s="25"/>
      <c r="H85" s="25"/>
      <c r="I85" s="25"/>
      <c r="J85" s="25"/>
      <c r="K85" s="25"/>
      <c r="L85" s="25"/>
      <c r="M85" s="25"/>
      <c r="N85" s="25"/>
      <c r="O85" s="25"/>
      <c r="P85" s="25"/>
      <c r="Q85" s="25"/>
      <c r="R85" s="25"/>
      <c r="S85" s="25"/>
      <c r="T85" s="25"/>
      <c r="U85" s="25"/>
      <c r="V85" s="25"/>
      <c r="W85" s="25"/>
      <c r="X85" s="25"/>
      <c r="Y85" s="25"/>
      <c r="Z85" s="25"/>
      <c r="AA85" s="25"/>
      <c r="AB85" s="25"/>
      <c r="AC85" s="25"/>
      <c r="AD85" s="66"/>
    </row>
    <row r="86" spans="1:32" ht="14.1" customHeight="1">
      <c r="A86" s="28">
        <f t="shared" si="6"/>
        <v>10</v>
      </c>
      <c r="B86" s="4" t="s">
        <v>63</v>
      </c>
      <c r="C86" s="70">
        <v>1746.29</v>
      </c>
      <c r="D86" s="25"/>
      <c r="E86" s="25"/>
      <c r="F86" s="25"/>
      <c r="G86" s="25"/>
      <c r="H86" s="25"/>
      <c r="I86" s="25"/>
      <c r="J86" s="25"/>
      <c r="K86" s="25"/>
      <c r="L86" s="25"/>
      <c r="M86" s="25"/>
      <c r="N86" s="25"/>
      <c r="O86" s="25"/>
      <c r="P86" s="25"/>
      <c r="Q86" s="25"/>
      <c r="R86" s="25"/>
      <c r="S86" s="25"/>
      <c r="T86" s="25"/>
      <c r="U86" s="25"/>
      <c r="V86" s="25"/>
      <c r="W86" s="25"/>
      <c r="X86" s="25"/>
      <c r="Y86" s="25"/>
      <c r="Z86" s="25"/>
      <c r="AA86" s="25"/>
      <c r="AB86" s="25"/>
      <c r="AC86" s="25"/>
      <c r="AD86" s="66"/>
    </row>
    <row r="87" spans="1:32" ht="14.1" customHeight="1">
      <c r="A87" s="28"/>
      <c r="B87" s="44" t="s">
        <v>100</v>
      </c>
      <c r="C87" s="70">
        <v>9446.92</v>
      </c>
      <c r="D87" s="25"/>
      <c r="E87" s="25"/>
      <c r="F87" s="25"/>
      <c r="G87" s="25"/>
      <c r="H87" s="25"/>
      <c r="I87" s="25"/>
      <c r="J87" s="25"/>
      <c r="K87" s="25"/>
      <c r="L87" s="25"/>
      <c r="M87" s="25"/>
      <c r="N87" s="25"/>
      <c r="O87" s="25"/>
      <c r="P87" s="25"/>
      <c r="Q87" s="25"/>
      <c r="R87" s="25"/>
      <c r="S87" s="25"/>
      <c r="T87" s="25"/>
      <c r="U87" s="25"/>
      <c r="V87" s="25"/>
      <c r="W87" s="25"/>
      <c r="X87" s="25"/>
      <c r="Y87" s="25"/>
      <c r="Z87" s="25"/>
      <c r="AA87" s="25"/>
      <c r="AB87" s="25"/>
      <c r="AC87" s="25"/>
      <c r="AD87" s="66"/>
    </row>
    <row r="88" spans="1:32" ht="14.1" customHeight="1">
      <c r="A88" s="28"/>
      <c r="B88" s="58" t="s">
        <v>99</v>
      </c>
      <c r="C88" s="70">
        <v>6519.1500000000005</v>
      </c>
      <c r="D88" s="25"/>
      <c r="E88" s="25"/>
      <c r="F88" s="25"/>
      <c r="G88" s="25"/>
      <c r="H88" s="25"/>
      <c r="I88" s="25"/>
      <c r="J88" s="25"/>
      <c r="K88" s="25"/>
      <c r="L88" s="25"/>
      <c r="M88" s="25"/>
      <c r="N88" s="25"/>
      <c r="O88" s="25"/>
      <c r="P88" s="25"/>
      <c r="Q88" s="25"/>
      <c r="R88" s="25"/>
      <c r="S88" s="25"/>
      <c r="T88" s="25"/>
      <c r="U88" s="25"/>
      <c r="V88" s="25"/>
      <c r="W88" s="25"/>
      <c r="X88" s="25"/>
      <c r="Y88" s="25"/>
      <c r="Z88" s="25"/>
      <c r="AA88" s="25"/>
      <c r="AB88" s="25"/>
      <c r="AC88" s="25"/>
      <c r="AD88" s="66"/>
    </row>
    <row r="89" spans="1:32" s="10" customFormat="1" ht="14.1" customHeight="1">
      <c r="A89" s="84" t="s">
        <v>26</v>
      </c>
      <c r="B89" s="85"/>
      <c r="C89" s="50">
        <f>SUM(C77:C88)</f>
        <v>85624.999999999971</v>
      </c>
      <c r="D89" s="26">
        <f t="shared" ref="D89:AC89" si="7">SUM(D77:D88)</f>
        <v>0</v>
      </c>
      <c r="E89" s="26">
        <f t="shared" si="7"/>
        <v>0</v>
      </c>
      <c r="F89" s="26">
        <f t="shared" si="7"/>
        <v>0</v>
      </c>
      <c r="G89" s="26">
        <f t="shared" si="7"/>
        <v>0</v>
      </c>
      <c r="H89" s="26">
        <f t="shared" si="7"/>
        <v>0</v>
      </c>
      <c r="I89" s="26">
        <f t="shared" si="7"/>
        <v>0</v>
      </c>
      <c r="J89" s="26">
        <f t="shared" si="7"/>
        <v>0</v>
      </c>
      <c r="K89" s="26">
        <f t="shared" si="7"/>
        <v>0</v>
      </c>
      <c r="L89" s="26">
        <f t="shared" si="7"/>
        <v>0</v>
      </c>
      <c r="M89" s="26">
        <f t="shared" si="7"/>
        <v>0</v>
      </c>
      <c r="N89" s="26">
        <f t="shared" si="7"/>
        <v>0</v>
      </c>
      <c r="O89" s="26">
        <f t="shared" si="7"/>
        <v>0</v>
      </c>
      <c r="P89" s="26">
        <f t="shared" si="7"/>
        <v>0</v>
      </c>
      <c r="Q89" s="26">
        <f t="shared" si="7"/>
        <v>0</v>
      </c>
      <c r="R89" s="26">
        <f t="shared" si="7"/>
        <v>0</v>
      </c>
      <c r="S89" s="26">
        <f t="shared" si="7"/>
        <v>0</v>
      </c>
      <c r="T89" s="26">
        <f t="shared" si="7"/>
        <v>0</v>
      </c>
      <c r="U89" s="26">
        <f t="shared" si="7"/>
        <v>0</v>
      </c>
      <c r="V89" s="26">
        <f t="shared" si="7"/>
        <v>0</v>
      </c>
      <c r="W89" s="26">
        <f t="shared" si="7"/>
        <v>0</v>
      </c>
      <c r="X89" s="26">
        <f t="shared" si="7"/>
        <v>0</v>
      </c>
      <c r="Y89" s="26">
        <f t="shared" si="7"/>
        <v>0</v>
      </c>
      <c r="Z89" s="26">
        <f t="shared" si="7"/>
        <v>0</v>
      </c>
      <c r="AA89" s="26">
        <f t="shared" si="7"/>
        <v>0</v>
      </c>
      <c r="AB89" s="26">
        <f t="shared" si="7"/>
        <v>0</v>
      </c>
      <c r="AC89" s="26">
        <f t="shared" si="7"/>
        <v>0</v>
      </c>
      <c r="AD89" s="66"/>
      <c r="AE89" s="19"/>
      <c r="AF89" s="19"/>
    </row>
    <row r="90" spans="1:32" s="10" customFormat="1" ht="14.1" customHeight="1">
      <c r="A90" s="36"/>
      <c r="B90" s="40"/>
      <c r="C90" s="50"/>
      <c r="D90" s="26"/>
      <c r="E90" s="26"/>
      <c r="F90" s="26"/>
      <c r="G90" s="26"/>
      <c r="H90" s="26"/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66"/>
    </row>
    <row r="91" spans="1:32" s="10" customFormat="1" ht="14.1" customHeight="1">
      <c r="A91" s="36"/>
      <c r="B91" s="40"/>
      <c r="C91" s="50"/>
      <c r="D91" s="26"/>
      <c r="E91" s="26"/>
      <c r="F91" s="26"/>
      <c r="G91" s="26"/>
      <c r="H91" s="26"/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66"/>
    </row>
    <row r="92" spans="1:32" ht="14.1" customHeight="1">
      <c r="A92" s="28">
        <v>1</v>
      </c>
      <c r="B92" s="4" t="s">
        <v>27</v>
      </c>
      <c r="C92" s="70">
        <v>27960.54</v>
      </c>
      <c r="D92" s="25"/>
      <c r="E92" s="25"/>
      <c r="F92" s="25"/>
      <c r="G92" s="25"/>
      <c r="H92" s="25"/>
      <c r="I92" s="25"/>
      <c r="J92" s="25"/>
      <c r="K92" s="25"/>
      <c r="L92" s="25"/>
      <c r="M92" s="25"/>
      <c r="N92" s="25"/>
      <c r="O92" s="25"/>
      <c r="P92" s="25"/>
      <c r="Q92" s="25"/>
      <c r="R92" s="25"/>
      <c r="S92" s="25"/>
      <c r="T92" s="25"/>
      <c r="U92" s="25"/>
      <c r="V92" s="25"/>
      <c r="W92" s="25"/>
      <c r="X92" s="25"/>
      <c r="Y92" s="25"/>
      <c r="Z92" s="25"/>
      <c r="AA92" s="25"/>
      <c r="AB92" s="25"/>
      <c r="AC92" s="25"/>
      <c r="AD92" s="66"/>
    </row>
    <row r="93" spans="1:32" ht="14.1" customHeight="1">
      <c r="A93" s="28">
        <f>A92+1</f>
        <v>2</v>
      </c>
      <c r="B93" s="1" t="s">
        <v>34</v>
      </c>
      <c r="C93" s="70">
        <v>26307.42</v>
      </c>
      <c r="D93" s="25"/>
      <c r="E93" s="25"/>
      <c r="F93" s="25"/>
      <c r="G93" s="25"/>
      <c r="H93" s="25"/>
      <c r="I93" s="25"/>
      <c r="J93" s="25"/>
      <c r="K93" s="25"/>
      <c r="L93" s="25"/>
      <c r="M93" s="25"/>
      <c r="N93" s="25"/>
      <c r="O93" s="25"/>
      <c r="P93" s="25"/>
      <c r="Q93" s="25"/>
      <c r="R93" s="25"/>
      <c r="S93" s="25"/>
      <c r="T93" s="25"/>
      <c r="U93" s="25"/>
      <c r="V93" s="25"/>
      <c r="W93" s="25"/>
      <c r="X93" s="25"/>
      <c r="Y93" s="25"/>
      <c r="Z93" s="25"/>
      <c r="AA93" s="25"/>
      <c r="AB93" s="25"/>
      <c r="AC93" s="25"/>
      <c r="AD93" s="66"/>
    </row>
    <row r="94" spans="1:32" ht="14.1" customHeight="1">
      <c r="A94" s="28">
        <f>A93+1</f>
        <v>3</v>
      </c>
      <c r="B94" s="4" t="s">
        <v>28</v>
      </c>
      <c r="C94" s="70">
        <v>15391.12</v>
      </c>
      <c r="D94" s="25"/>
      <c r="E94" s="25"/>
      <c r="F94" s="25"/>
      <c r="G94" s="25"/>
      <c r="H94" s="25"/>
      <c r="I94" s="25"/>
      <c r="J94" s="25"/>
      <c r="K94" s="25"/>
      <c r="L94" s="25"/>
      <c r="M94" s="25"/>
      <c r="N94" s="25"/>
      <c r="O94" s="25"/>
      <c r="P94" s="25"/>
      <c r="Q94" s="25"/>
      <c r="R94" s="25"/>
      <c r="S94" s="25"/>
      <c r="T94" s="25"/>
      <c r="U94" s="25"/>
      <c r="V94" s="25"/>
      <c r="W94" s="25"/>
      <c r="X94" s="25"/>
      <c r="Y94" s="25"/>
      <c r="Z94" s="25"/>
      <c r="AA94" s="25"/>
      <c r="AB94" s="25"/>
      <c r="AC94" s="25"/>
      <c r="AD94" s="66"/>
    </row>
    <row r="95" spans="1:32" ht="14.1" customHeight="1">
      <c r="A95" s="28">
        <f>A94+1</f>
        <v>4</v>
      </c>
      <c r="B95" s="21" t="s">
        <v>74</v>
      </c>
      <c r="C95" s="70">
        <v>4745.6000000000004</v>
      </c>
      <c r="D95" s="25"/>
      <c r="E95" s="25"/>
      <c r="F95" s="25"/>
      <c r="G95" s="25"/>
      <c r="H95" s="25"/>
      <c r="I95" s="25"/>
      <c r="J95" s="25"/>
      <c r="K95" s="25"/>
      <c r="L95" s="25"/>
      <c r="M95" s="25"/>
      <c r="N95" s="25"/>
      <c r="O95" s="25"/>
      <c r="P95" s="25"/>
      <c r="Q95" s="25"/>
      <c r="R95" s="25"/>
      <c r="S95" s="25"/>
      <c r="T95" s="25"/>
      <c r="U95" s="25"/>
      <c r="V95" s="25"/>
      <c r="W95" s="25"/>
      <c r="X95" s="25"/>
      <c r="Y95" s="25"/>
      <c r="Z95" s="25"/>
      <c r="AA95" s="25"/>
      <c r="AB95" s="25"/>
      <c r="AC95" s="25"/>
      <c r="AD95" s="66"/>
    </row>
    <row r="96" spans="1:32" ht="14.1" customHeight="1">
      <c r="A96" s="28">
        <v>6</v>
      </c>
      <c r="B96" s="4" t="s">
        <v>41</v>
      </c>
      <c r="C96" s="70">
        <v>12569.42</v>
      </c>
      <c r="D96" s="25"/>
      <c r="E96" s="25"/>
      <c r="F96" s="25"/>
      <c r="G96" s="25"/>
      <c r="H96" s="25"/>
      <c r="I96" s="25"/>
      <c r="J96" s="25"/>
      <c r="K96" s="25"/>
      <c r="L96" s="25"/>
      <c r="M96" s="25"/>
      <c r="N96" s="25"/>
      <c r="O96" s="25"/>
      <c r="P96" s="25"/>
      <c r="Q96" s="25"/>
      <c r="R96" s="25"/>
      <c r="S96" s="25"/>
      <c r="T96" s="25"/>
      <c r="U96" s="25"/>
      <c r="V96" s="25"/>
      <c r="W96" s="25"/>
      <c r="X96" s="25"/>
      <c r="Y96" s="25"/>
      <c r="Z96" s="25"/>
      <c r="AA96" s="25"/>
      <c r="AB96" s="25"/>
      <c r="AC96" s="25"/>
      <c r="AD96" s="66"/>
    </row>
    <row r="97" spans="1:32" ht="14.1" customHeight="1">
      <c r="A97" s="28">
        <v>7</v>
      </c>
      <c r="B97" s="4" t="s">
        <v>75</v>
      </c>
      <c r="C97" s="71">
        <v>15775.9</v>
      </c>
      <c r="D97" s="25"/>
      <c r="E97" s="25"/>
      <c r="F97" s="25"/>
      <c r="G97" s="25"/>
      <c r="H97" s="25"/>
      <c r="I97" s="25"/>
      <c r="J97" s="25"/>
      <c r="K97" s="25"/>
      <c r="L97" s="25"/>
      <c r="M97" s="25"/>
      <c r="N97" s="25"/>
      <c r="O97" s="25"/>
      <c r="P97" s="25"/>
      <c r="Q97" s="25"/>
      <c r="R97" s="25"/>
      <c r="S97" s="25"/>
      <c r="T97" s="25"/>
      <c r="U97" s="25"/>
      <c r="V97" s="25"/>
      <c r="W97" s="25"/>
      <c r="X97" s="25"/>
      <c r="Y97" s="25"/>
      <c r="Z97" s="25"/>
      <c r="AA97" s="25"/>
      <c r="AB97" s="25"/>
      <c r="AC97" s="25"/>
      <c r="AD97" s="66"/>
    </row>
    <row r="98" spans="1:32" s="10" customFormat="1" ht="14.1" customHeight="1">
      <c r="A98" s="78" t="s">
        <v>29</v>
      </c>
      <c r="B98" s="79"/>
      <c r="C98" s="26">
        <f t="shared" ref="C98:AC98" si="8">SUM(C92:C97)</f>
        <v>102750</v>
      </c>
      <c r="D98" s="26">
        <f t="shared" si="8"/>
        <v>0</v>
      </c>
      <c r="E98" s="26">
        <f t="shared" si="8"/>
        <v>0</v>
      </c>
      <c r="F98" s="26">
        <f t="shared" si="8"/>
        <v>0</v>
      </c>
      <c r="G98" s="26">
        <f t="shared" si="8"/>
        <v>0</v>
      </c>
      <c r="H98" s="26">
        <f t="shared" si="8"/>
        <v>0</v>
      </c>
      <c r="I98" s="26">
        <f t="shared" si="8"/>
        <v>0</v>
      </c>
      <c r="J98" s="26">
        <f t="shared" si="8"/>
        <v>0</v>
      </c>
      <c r="K98" s="26">
        <f t="shared" si="8"/>
        <v>0</v>
      </c>
      <c r="L98" s="26">
        <f t="shared" si="8"/>
        <v>0</v>
      </c>
      <c r="M98" s="26">
        <f t="shared" si="8"/>
        <v>0</v>
      </c>
      <c r="N98" s="26">
        <f t="shared" si="8"/>
        <v>0</v>
      </c>
      <c r="O98" s="26">
        <f t="shared" si="8"/>
        <v>0</v>
      </c>
      <c r="P98" s="26">
        <f t="shared" si="8"/>
        <v>0</v>
      </c>
      <c r="Q98" s="26">
        <f t="shared" si="8"/>
        <v>0</v>
      </c>
      <c r="R98" s="26">
        <f t="shared" si="8"/>
        <v>0</v>
      </c>
      <c r="S98" s="26">
        <f t="shared" si="8"/>
        <v>0</v>
      </c>
      <c r="T98" s="26">
        <f t="shared" si="8"/>
        <v>0</v>
      </c>
      <c r="U98" s="26">
        <f t="shared" si="8"/>
        <v>0</v>
      </c>
      <c r="V98" s="26">
        <f t="shared" si="8"/>
        <v>0</v>
      </c>
      <c r="W98" s="26">
        <f t="shared" si="8"/>
        <v>0</v>
      </c>
      <c r="X98" s="26">
        <f t="shared" si="8"/>
        <v>0</v>
      </c>
      <c r="Y98" s="26">
        <f t="shared" si="8"/>
        <v>0</v>
      </c>
      <c r="Z98" s="26">
        <f t="shared" si="8"/>
        <v>0</v>
      </c>
      <c r="AA98" s="26">
        <f t="shared" si="8"/>
        <v>0</v>
      </c>
      <c r="AB98" s="26">
        <f t="shared" si="8"/>
        <v>0</v>
      </c>
      <c r="AC98" s="26">
        <f t="shared" si="8"/>
        <v>0</v>
      </c>
      <c r="AD98" s="66"/>
      <c r="AE98" s="19"/>
      <c r="AF98" s="19"/>
    </row>
    <row r="99" spans="1:32" s="10" customFormat="1" ht="14.1" customHeight="1">
      <c r="A99" s="78" t="s">
        <v>77</v>
      </c>
      <c r="B99" s="79"/>
      <c r="C99" s="26">
        <f>+C31+C41+C74+C89+C98</f>
        <v>4873282.120000001</v>
      </c>
      <c r="D99" s="26">
        <f t="shared" ref="C99:AC99" si="9">+D31+D41+D74+D89+D98</f>
        <v>0</v>
      </c>
      <c r="E99" s="26">
        <f t="shared" si="9"/>
        <v>0</v>
      </c>
      <c r="F99" s="26">
        <f t="shared" si="9"/>
        <v>0</v>
      </c>
      <c r="G99" s="26">
        <f t="shared" si="9"/>
        <v>0</v>
      </c>
      <c r="H99" s="26">
        <f t="shared" si="9"/>
        <v>0</v>
      </c>
      <c r="I99" s="26">
        <f t="shared" si="9"/>
        <v>0</v>
      </c>
      <c r="J99" s="26">
        <f t="shared" si="9"/>
        <v>0</v>
      </c>
      <c r="K99" s="26">
        <f t="shared" si="9"/>
        <v>0</v>
      </c>
      <c r="L99" s="26">
        <f t="shared" si="9"/>
        <v>0</v>
      </c>
      <c r="M99" s="26">
        <f t="shared" si="9"/>
        <v>0</v>
      </c>
      <c r="N99" s="26">
        <f t="shared" si="9"/>
        <v>0</v>
      </c>
      <c r="O99" s="26">
        <f t="shared" si="9"/>
        <v>0</v>
      </c>
      <c r="P99" s="26">
        <f t="shared" si="9"/>
        <v>0</v>
      </c>
      <c r="Q99" s="26">
        <f t="shared" si="9"/>
        <v>0</v>
      </c>
      <c r="R99" s="26">
        <f t="shared" si="9"/>
        <v>0</v>
      </c>
      <c r="S99" s="26">
        <f t="shared" si="9"/>
        <v>0</v>
      </c>
      <c r="T99" s="26">
        <f t="shared" si="9"/>
        <v>0</v>
      </c>
      <c r="U99" s="26">
        <f t="shared" si="9"/>
        <v>0</v>
      </c>
      <c r="V99" s="26">
        <f t="shared" si="9"/>
        <v>0</v>
      </c>
      <c r="W99" s="26">
        <f t="shared" si="9"/>
        <v>0</v>
      </c>
      <c r="X99" s="26">
        <f t="shared" si="9"/>
        <v>0</v>
      </c>
      <c r="Y99" s="26">
        <f t="shared" si="9"/>
        <v>0</v>
      </c>
      <c r="Z99" s="26">
        <f t="shared" si="9"/>
        <v>0</v>
      </c>
      <c r="AA99" s="26">
        <f t="shared" si="9"/>
        <v>0</v>
      </c>
      <c r="AB99" s="26">
        <f t="shared" si="9"/>
        <v>0</v>
      </c>
      <c r="AC99" s="26">
        <f t="shared" si="9"/>
        <v>0</v>
      </c>
      <c r="AD99" s="66"/>
    </row>
    <row r="100" spans="1:32" s="10" customFormat="1" ht="21.75" customHeight="1">
      <c r="A100" s="31">
        <v>1</v>
      </c>
      <c r="B100" s="4" t="s">
        <v>45</v>
      </c>
      <c r="C100" s="72">
        <v>360000</v>
      </c>
      <c r="D100" s="25"/>
      <c r="E100" s="25"/>
      <c r="F100" s="25"/>
      <c r="G100" s="25"/>
      <c r="H100" s="25"/>
      <c r="I100" s="25"/>
      <c r="J100" s="25"/>
      <c r="K100" s="25"/>
      <c r="L100" s="25"/>
      <c r="M100" s="25"/>
      <c r="N100" s="25"/>
      <c r="O100" s="25"/>
      <c r="P100" s="25"/>
      <c r="Q100" s="25"/>
      <c r="R100" s="25"/>
      <c r="S100" s="25"/>
      <c r="T100" s="25"/>
      <c r="U100" s="25"/>
      <c r="V100" s="25"/>
      <c r="W100" s="25"/>
      <c r="X100" s="25"/>
      <c r="Y100" s="25"/>
      <c r="Z100" s="25"/>
      <c r="AA100" s="25"/>
      <c r="AB100" s="25"/>
      <c r="AC100" s="25"/>
      <c r="AD100" s="15"/>
    </row>
    <row r="101" spans="1:32" s="10" customFormat="1" ht="24" customHeight="1">
      <c r="A101" s="31">
        <v>2</v>
      </c>
      <c r="B101" s="47" t="s">
        <v>78</v>
      </c>
      <c r="C101" s="70">
        <v>0</v>
      </c>
      <c r="D101" s="33"/>
      <c r="E101" s="33"/>
      <c r="F101" s="33"/>
      <c r="G101" s="33"/>
      <c r="H101" s="33"/>
      <c r="I101" s="33"/>
      <c r="J101" s="33"/>
      <c r="K101" s="33"/>
      <c r="L101" s="33"/>
      <c r="M101" s="33"/>
      <c r="N101" s="33"/>
      <c r="O101" s="33"/>
      <c r="P101" s="33"/>
      <c r="Q101" s="33"/>
      <c r="R101" s="33"/>
      <c r="S101" s="33"/>
      <c r="T101" s="33"/>
      <c r="U101" s="33"/>
      <c r="V101" s="33"/>
      <c r="W101" s="33"/>
      <c r="X101" s="33"/>
      <c r="Y101" s="33"/>
      <c r="Z101" s="33"/>
      <c r="AA101" s="33"/>
      <c r="AB101" s="33"/>
      <c r="AC101" s="33"/>
      <c r="AD101" s="15"/>
    </row>
    <row r="102" spans="1:32" s="10" customFormat="1" ht="24" customHeight="1">
      <c r="A102" s="34">
        <v>3</v>
      </c>
      <c r="B102" s="48" t="s">
        <v>96</v>
      </c>
      <c r="C102" s="73">
        <v>192000</v>
      </c>
      <c r="D102" s="33"/>
      <c r="E102" s="33"/>
      <c r="F102" s="33"/>
      <c r="G102" s="33"/>
      <c r="H102" s="33"/>
      <c r="I102" s="33"/>
      <c r="J102" s="33"/>
      <c r="K102" s="33"/>
      <c r="L102" s="33"/>
      <c r="M102" s="33"/>
      <c r="N102" s="33"/>
      <c r="O102" s="33"/>
      <c r="P102" s="33"/>
      <c r="Q102" s="33"/>
      <c r="R102" s="33"/>
      <c r="S102" s="33"/>
      <c r="T102" s="33"/>
      <c r="U102" s="33"/>
      <c r="V102" s="33"/>
      <c r="W102" s="33"/>
      <c r="X102" s="33"/>
      <c r="Y102" s="33"/>
      <c r="Z102" s="33"/>
      <c r="AA102" s="33"/>
      <c r="AB102" s="33"/>
      <c r="AC102" s="33"/>
      <c r="AD102" s="15"/>
    </row>
    <row r="103" spans="1:32" s="11" customFormat="1" ht="17.45" customHeight="1">
      <c r="A103" s="85" t="s">
        <v>76</v>
      </c>
      <c r="B103" s="85"/>
      <c r="C103" s="26">
        <f>SUM(C100:C102)</f>
        <v>552000</v>
      </c>
      <c r="D103" s="26">
        <f t="shared" ref="D103:AC103" si="10">SUM(D100:D102)</f>
        <v>0</v>
      </c>
      <c r="E103" s="26">
        <f t="shared" si="10"/>
        <v>0</v>
      </c>
      <c r="F103" s="26">
        <f t="shared" si="10"/>
        <v>0</v>
      </c>
      <c r="G103" s="26">
        <f t="shared" si="10"/>
        <v>0</v>
      </c>
      <c r="H103" s="26">
        <f t="shared" si="10"/>
        <v>0</v>
      </c>
      <c r="I103" s="26">
        <f t="shared" si="10"/>
        <v>0</v>
      </c>
      <c r="J103" s="26">
        <f t="shared" si="10"/>
        <v>0</v>
      </c>
      <c r="K103" s="26">
        <f t="shared" si="10"/>
        <v>0</v>
      </c>
      <c r="L103" s="26">
        <f t="shared" si="10"/>
        <v>0</v>
      </c>
      <c r="M103" s="26">
        <f t="shared" si="10"/>
        <v>0</v>
      </c>
      <c r="N103" s="26">
        <f t="shared" si="10"/>
        <v>0</v>
      </c>
      <c r="O103" s="26">
        <f t="shared" si="10"/>
        <v>0</v>
      </c>
      <c r="P103" s="26">
        <f t="shared" si="10"/>
        <v>0</v>
      </c>
      <c r="Q103" s="26">
        <f t="shared" si="10"/>
        <v>0</v>
      </c>
      <c r="R103" s="26">
        <f t="shared" si="10"/>
        <v>0</v>
      </c>
      <c r="S103" s="26">
        <f t="shared" si="10"/>
        <v>0</v>
      </c>
      <c r="T103" s="26">
        <f t="shared" si="10"/>
        <v>0</v>
      </c>
      <c r="U103" s="26">
        <f t="shared" si="10"/>
        <v>0</v>
      </c>
      <c r="V103" s="26">
        <f t="shared" si="10"/>
        <v>0</v>
      </c>
      <c r="W103" s="26">
        <f t="shared" si="10"/>
        <v>0</v>
      </c>
      <c r="X103" s="26">
        <f t="shared" si="10"/>
        <v>0</v>
      </c>
      <c r="Y103" s="26">
        <f t="shared" si="10"/>
        <v>0</v>
      </c>
      <c r="Z103" s="26">
        <f t="shared" si="10"/>
        <v>0</v>
      </c>
      <c r="AA103" s="26">
        <f t="shared" si="10"/>
        <v>0</v>
      </c>
      <c r="AB103" s="26">
        <f t="shared" si="10"/>
        <v>0</v>
      </c>
      <c r="AC103" s="26">
        <f t="shared" si="10"/>
        <v>0</v>
      </c>
      <c r="AD103" s="19"/>
      <c r="AE103" s="46"/>
      <c r="AF103" s="19"/>
    </row>
    <row r="104" spans="1:32" s="11" customFormat="1" ht="17.45" customHeight="1">
      <c r="A104" s="38"/>
      <c r="B104" s="45"/>
      <c r="C104" s="39"/>
      <c r="D104" s="39"/>
      <c r="E104" s="39"/>
      <c r="F104" s="39"/>
      <c r="G104" s="39"/>
      <c r="H104" s="39"/>
      <c r="I104" s="39"/>
      <c r="J104" s="39"/>
      <c r="K104" s="39"/>
      <c r="L104" s="39"/>
      <c r="M104" s="39"/>
      <c r="N104" s="39"/>
      <c r="O104" s="39"/>
      <c r="P104" s="39"/>
      <c r="Q104" s="39"/>
      <c r="R104" s="39"/>
      <c r="S104" s="39"/>
      <c r="T104" s="39"/>
      <c r="U104" s="39"/>
      <c r="V104" s="39"/>
      <c r="W104" s="39"/>
      <c r="X104" s="39"/>
      <c r="Y104" s="39"/>
      <c r="Z104" s="39"/>
      <c r="AA104" s="39"/>
      <c r="AB104" s="39"/>
      <c r="AC104" s="39"/>
      <c r="AD104" s="19"/>
    </row>
    <row r="105" spans="1:32" s="11" customFormat="1" ht="17.45" customHeight="1">
      <c r="A105" s="38"/>
      <c r="B105" s="45"/>
      <c r="C105" s="39"/>
      <c r="D105" s="39"/>
      <c r="E105" s="39"/>
      <c r="F105" s="39"/>
      <c r="G105" s="39"/>
      <c r="H105" s="39"/>
      <c r="I105" s="39"/>
      <c r="J105" s="39"/>
      <c r="K105" s="39"/>
      <c r="L105" s="39"/>
      <c r="M105" s="39"/>
      <c r="N105" s="39"/>
      <c r="O105" s="39"/>
      <c r="P105" s="39"/>
      <c r="Q105" s="39"/>
      <c r="R105" s="39"/>
      <c r="S105" s="39"/>
      <c r="T105" s="39"/>
      <c r="U105" s="39"/>
      <c r="V105" s="39"/>
      <c r="W105" s="39"/>
      <c r="X105" s="39"/>
      <c r="Y105" s="39"/>
      <c r="Z105" s="39"/>
      <c r="AA105" s="39"/>
      <c r="AB105" s="39"/>
      <c r="AC105" s="39"/>
      <c r="AD105" s="19"/>
    </row>
    <row r="106" spans="1:32" s="11" customFormat="1" ht="19.5" customHeight="1">
      <c r="A106" s="22">
        <v>1</v>
      </c>
      <c r="B106" s="23" t="s">
        <v>48</v>
      </c>
      <c r="C106" s="72">
        <v>2964</v>
      </c>
      <c r="D106" s="27"/>
      <c r="E106" s="27"/>
      <c r="F106" s="27"/>
      <c r="G106" s="27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27"/>
      <c r="Y106" s="27"/>
      <c r="Z106" s="27"/>
      <c r="AA106" s="27"/>
      <c r="AB106" s="27"/>
      <c r="AC106" s="27"/>
      <c r="AD106" s="15"/>
    </row>
    <row r="107" spans="1:32" s="11" customFormat="1" ht="14.1" customHeight="1">
      <c r="A107" s="20">
        <v>2</v>
      </c>
      <c r="B107" s="7" t="s">
        <v>46</v>
      </c>
      <c r="C107" s="70">
        <f>19*38</f>
        <v>722</v>
      </c>
      <c r="D107" s="25"/>
      <c r="E107" s="25"/>
      <c r="F107" s="25"/>
      <c r="G107" s="25"/>
      <c r="H107" s="25"/>
      <c r="I107" s="25"/>
      <c r="J107" s="25"/>
      <c r="K107" s="25"/>
      <c r="L107" s="25"/>
      <c r="M107" s="25"/>
      <c r="N107" s="25"/>
      <c r="O107" s="25"/>
      <c r="P107" s="25"/>
      <c r="Q107" s="25"/>
      <c r="R107" s="25"/>
      <c r="S107" s="25"/>
      <c r="T107" s="25"/>
      <c r="U107" s="25"/>
      <c r="V107" s="25"/>
      <c r="W107" s="25"/>
      <c r="X107" s="25"/>
      <c r="Y107" s="25"/>
      <c r="Z107" s="25"/>
      <c r="AA107" s="25"/>
      <c r="AB107" s="25"/>
      <c r="AC107" s="25"/>
      <c r="AD107" s="15"/>
    </row>
    <row r="108" spans="1:32" s="10" customFormat="1" ht="14.1" customHeight="1">
      <c r="A108" s="20">
        <v>3</v>
      </c>
      <c r="B108" s="24" t="s">
        <v>47</v>
      </c>
      <c r="C108" s="71">
        <f>10*38+18</f>
        <v>398</v>
      </c>
      <c r="D108" s="25"/>
      <c r="E108" s="25"/>
      <c r="F108" s="25"/>
      <c r="G108" s="25"/>
      <c r="H108" s="25"/>
      <c r="I108" s="25"/>
      <c r="J108" s="25"/>
      <c r="K108" s="25"/>
      <c r="L108" s="25"/>
      <c r="M108" s="25"/>
      <c r="N108" s="25"/>
      <c r="O108" s="25"/>
      <c r="P108" s="25"/>
      <c r="Q108" s="25"/>
      <c r="R108" s="25"/>
      <c r="S108" s="25"/>
      <c r="T108" s="25"/>
      <c r="U108" s="25"/>
      <c r="V108" s="25"/>
      <c r="W108" s="25"/>
      <c r="X108" s="25"/>
      <c r="Y108" s="25"/>
      <c r="Z108" s="25"/>
      <c r="AA108" s="25"/>
      <c r="AB108" s="25"/>
      <c r="AC108" s="25"/>
      <c r="AD108" s="15"/>
    </row>
    <row r="109" spans="1:32" s="10" customFormat="1" ht="14.45" customHeight="1">
      <c r="A109" s="20">
        <v>4</v>
      </c>
      <c r="B109" s="6" t="s">
        <v>12</v>
      </c>
      <c r="C109" s="71">
        <v>1406</v>
      </c>
      <c r="D109" s="25"/>
      <c r="E109" s="25"/>
      <c r="F109" s="25"/>
      <c r="G109" s="25"/>
      <c r="H109" s="25"/>
      <c r="I109" s="25"/>
      <c r="J109" s="25"/>
      <c r="K109" s="25"/>
      <c r="L109" s="25"/>
      <c r="M109" s="25"/>
      <c r="N109" s="25"/>
      <c r="O109" s="25"/>
      <c r="P109" s="25"/>
      <c r="Q109" s="25"/>
      <c r="R109" s="25"/>
      <c r="S109" s="25"/>
      <c r="T109" s="25"/>
      <c r="U109" s="25"/>
      <c r="V109" s="25"/>
      <c r="W109" s="25"/>
      <c r="X109" s="25"/>
      <c r="Y109" s="25"/>
      <c r="Z109" s="25"/>
      <c r="AA109" s="25"/>
      <c r="AB109" s="25"/>
      <c r="AC109" s="25"/>
      <c r="AD109" s="15"/>
    </row>
    <row r="110" spans="1:32" s="10" customFormat="1" ht="14.1" customHeight="1">
      <c r="A110" s="20">
        <v>5</v>
      </c>
      <c r="B110" s="2" t="s">
        <v>15</v>
      </c>
      <c r="C110" s="71">
        <f>100*38</f>
        <v>3800</v>
      </c>
      <c r="D110" s="25"/>
      <c r="E110" s="25"/>
      <c r="F110" s="25"/>
      <c r="G110" s="25"/>
      <c r="H110" s="25"/>
      <c r="I110" s="25"/>
      <c r="J110" s="25"/>
      <c r="K110" s="25"/>
      <c r="L110" s="25"/>
      <c r="M110" s="25"/>
      <c r="N110" s="25"/>
      <c r="O110" s="25"/>
      <c r="P110" s="25"/>
      <c r="Q110" s="25"/>
      <c r="R110" s="25"/>
      <c r="S110" s="25"/>
      <c r="T110" s="25"/>
      <c r="U110" s="25"/>
      <c r="V110" s="25"/>
      <c r="W110" s="25"/>
      <c r="X110" s="25"/>
      <c r="Y110" s="25"/>
      <c r="Z110" s="25"/>
      <c r="AA110" s="25"/>
      <c r="AB110" s="25"/>
      <c r="AC110" s="25"/>
      <c r="AD110" s="15"/>
    </row>
    <row r="111" spans="1:32" s="10" customFormat="1" ht="14.1" customHeight="1">
      <c r="A111" s="20">
        <v>6</v>
      </c>
      <c r="B111" s="2" t="s">
        <v>17</v>
      </c>
      <c r="C111" s="70">
        <f>8*38</f>
        <v>304</v>
      </c>
      <c r="D111" s="25"/>
      <c r="E111" s="25"/>
      <c r="F111" s="25"/>
      <c r="G111" s="25"/>
      <c r="H111" s="25"/>
      <c r="I111" s="25"/>
      <c r="J111" s="25"/>
      <c r="K111" s="25"/>
      <c r="L111" s="25"/>
      <c r="M111" s="25"/>
      <c r="N111" s="25"/>
      <c r="O111" s="25"/>
      <c r="P111" s="25"/>
      <c r="Q111" s="25"/>
      <c r="R111" s="25"/>
      <c r="S111" s="25"/>
      <c r="T111" s="25"/>
      <c r="U111" s="25"/>
      <c r="V111" s="25"/>
      <c r="W111" s="25"/>
      <c r="X111" s="25"/>
      <c r="Y111" s="25"/>
      <c r="Z111" s="25"/>
      <c r="AA111" s="25"/>
      <c r="AB111" s="25"/>
      <c r="AC111" s="25"/>
      <c r="AD111" s="15"/>
    </row>
    <row r="112" spans="1:32" s="10" customFormat="1" ht="19.5" customHeight="1">
      <c r="A112" s="20">
        <v>7</v>
      </c>
      <c r="B112" s="1" t="s">
        <v>8</v>
      </c>
      <c r="C112" s="71">
        <f>37*38</f>
        <v>1406</v>
      </c>
      <c r="D112" s="25"/>
      <c r="E112" s="25"/>
      <c r="F112" s="25"/>
      <c r="G112" s="25"/>
      <c r="H112" s="25"/>
      <c r="I112" s="25"/>
      <c r="J112" s="25"/>
      <c r="K112" s="25"/>
      <c r="L112" s="25"/>
      <c r="M112" s="25"/>
      <c r="N112" s="25"/>
      <c r="O112" s="25"/>
      <c r="P112" s="25"/>
      <c r="Q112" s="25"/>
      <c r="R112" s="25"/>
      <c r="S112" s="25"/>
      <c r="T112" s="25"/>
      <c r="U112" s="25"/>
      <c r="V112" s="25"/>
      <c r="W112" s="25"/>
      <c r="X112" s="25"/>
      <c r="Y112" s="25"/>
      <c r="Z112" s="25"/>
      <c r="AA112" s="25"/>
      <c r="AB112" s="25"/>
      <c r="AC112" s="25"/>
      <c r="AD112" s="15"/>
    </row>
    <row r="113" spans="1:32" s="10" customFormat="1" ht="30.75" customHeight="1" thickBot="1">
      <c r="A113" s="78" t="s">
        <v>49</v>
      </c>
      <c r="B113" s="79"/>
      <c r="C113" s="26">
        <f>SUM(C106:C112)</f>
        <v>11000</v>
      </c>
      <c r="D113" s="26">
        <f t="shared" ref="D113:AC113" si="11">SUM(D106:D112)</f>
        <v>0</v>
      </c>
      <c r="E113" s="26">
        <f t="shared" si="11"/>
        <v>0</v>
      </c>
      <c r="F113" s="26">
        <f t="shared" si="11"/>
        <v>0</v>
      </c>
      <c r="G113" s="26">
        <f t="shared" si="11"/>
        <v>0</v>
      </c>
      <c r="H113" s="26">
        <f t="shared" si="11"/>
        <v>0</v>
      </c>
      <c r="I113" s="26">
        <f t="shared" si="11"/>
        <v>0</v>
      </c>
      <c r="J113" s="26">
        <f t="shared" si="11"/>
        <v>0</v>
      </c>
      <c r="K113" s="26">
        <f t="shared" si="11"/>
        <v>0</v>
      </c>
      <c r="L113" s="26">
        <f t="shared" si="11"/>
        <v>0</v>
      </c>
      <c r="M113" s="26">
        <f t="shared" si="11"/>
        <v>0</v>
      </c>
      <c r="N113" s="26">
        <f t="shared" si="11"/>
        <v>0</v>
      </c>
      <c r="O113" s="26">
        <f t="shared" si="11"/>
        <v>0</v>
      </c>
      <c r="P113" s="26">
        <f t="shared" si="11"/>
        <v>0</v>
      </c>
      <c r="Q113" s="26">
        <f t="shared" si="11"/>
        <v>0</v>
      </c>
      <c r="R113" s="26">
        <f t="shared" si="11"/>
        <v>0</v>
      </c>
      <c r="S113" s="26">
        <f t="shared" si="11"/>
        <v>0</v>
      </c>
      <c r="T113" s="26">
        <f t="shared" si="11"/>
        <v>0</v>
      </c>
      <c r="U113" s="26">
        <f t="shared" si="11"/>
        <v>0</v>
      </c>
      <c r="V113" s="26">
        <f t="shared" si="11"/>
        <v>0</v>
      </c>
      <c r="W113" s="26">
        <f t="shared" si="11"/>
        <v>0</v>
      </c>
      <c r="X113" s="26">
        <f t="shared" si="11"/>
        <v>0</v>
      </c>
      <c r="Y113" s="26">
        <f t="shared" si="11"/>
        <v>0</v>
      </c>
      <c r="Z113" s="26">
        <f t="shared" si="11"/>
        <v>0</v>
      </c>
      <c r="AA113" s="26">
        <f t="shared" si="11"/>
        <v>0</v>
      </c>
      <c r="AB113" s="26">
        <f t="shared" si="11"/>
        <v>0</v>
      </c>
      <c r="AC113" s="26">
        <f t="shared" si="11"/>
        <v>0</v>
      </c>
      <c r="AD113" s="19"/>
      <c r="AE113" s="19"/>
      <c r="AF113" s="19"/>
    </row>
    <row r="114" spans="1:32" s="10" customFormat="1" ht="30.75" customHeight="1">
      <c r="A114" s="59">
        <v>1</v>
      </c>
      <c r="B114" s="68" t="s">
        <v>101</v>
      </c>
      <c r="C114" s="74">
        <v>124434</v>
      </c>
      <c r="D114" s="61"/>
      <c r="E114" s="61"/>
      <c r="F114" s="61"/>
      <c r="G114" s="61"/>
      <c r="H114" s="61"/>
      <c r="I114" s="61"/>
      <c r="J114" s="61"/>
      <c r="K114" s="61"/>
      <c r="L114" s="61"/>
      <c r="M114" s="61"/>
      <c r="N114" s="61"/>
      <c r="O114" s="61"/>
      <c r="P114" s="61"/>
      <c r="Q114" s="61"/>
      <c r="R114" s="61"/>
      <c r="S114" s="61"/>
      <c r="T114" s="61"/>
      <c r="U114" s="61"/>
      <c r="V114" s="61"/>
      <c r="W114" s="61"/>
      <c r="X114" s="61"/>
      <c r="Y114" s="61"/>
      <c r="Z114" s="61"/>
      <c r="AA114" s="61"/>
      <c r="AB114" s="61"/>
      <c r="AC114" s="61"/>
      <c r="AD114" s="19"/>
      <c r="AE114" s="19"/>
    </row>
    <row r="115" spans="1:32" s="10" customFormat="1" ht="30.75" customHeight="1" thickBot="1">
      <c r="A115" s="60">
        <v>2</v>
      </c>
      <c r="B115" s="69" t="s">
        <v>102</v>
      </c>
      <c r="C115" s="75">
        <v>86590</v>
      </c>
      <c r="D115" s="62"/>
      <c r="E115" s="62"/>
      <c r="F115" s="62"/>
      <c r="G115" s="62"/>
      <c r="H115" s="62"/>
      <c r="I115" s="62"/>
      <c r="J115" s="62"/>
      <c r="K115" s="62"/>
      <c r="L115" s="62"/>
      <c r="M115" s="62"/>
      <c r="N115" s="62"/>
      <c r="O115" s="62"/>
      <c r="P115" s="62"/>
      <c r="Q115" s="62"/>
      <c r="R115" s="62"/>
      <c r="S115" s="62"/>
      <c r="T115" s="62"/>
      <c r="U115" s="62"/>
      <c r="V115" s="62"/>
      <c r="W115" s="62"/>
      <c r="X115" s="62"/>
      <c r="Y115" s="62"/>
      <c r="Z115" s="62"/>
      <c r="AA115" s="62"/>
      <c r="AB115" s="62"/>
      <c r="AC115" s="62"/>
      <c r="AD115" s="19"/>
      <c r="AE115" s="19"/>
    </row>
    <row r="116" spans="1:32" s="10" customFormat="1" ht="30.75" customHeight="1" thickBot="1">
      <c r="A116" s="76" t="s">
        <v>82</v>
      </c>
      <c r="B116" s="77"/>
      <c r="C116" s="57">
        <f>SUM(C114:C115)</f>
        <v>211024</v>
      </c>
      <c r="D116" s="57">
        <f t="shared" ref="D116:AC116" si="12">SUM(D114:D115)</f>
        <v>0</v>
      </c>
      <c r="E116" s="57">
        <f t="shared" si="12"/>
        <v>0</v>
      </c>
      <c r="F116" s="57">
        <f t="shared" si="12"/>
        <v>0</v>
      </c>
      <c r="G116" s="57">
        <f t="shared" si="12"/>
        <v>0</v>
      </c>
      <c r="H116" s="57">
        <f t="shared" si="12"/>
        <v>0</v>
      </c>
      <c r="I116" s="57">
        <f t="shared" si="12"/>
        <v>0</v>
      </c>
      <c r="J116" s="57">
        <f t="shared" si="12"/>
        <v>0</v>
      </c>
      <c r="K116" s="57">
        <f t="shared" si="12"/>
        <v>0</v>
      </c>
      <c r="L116" s="57">
        <f t="shared" si="12"/>
        <v>0</v>
      </c>
      <c r="M116" s="57">
        <f t="shared" si="12"/>
        <v>0</v>
      </c>
      <c r="N116" s="57">
        <f t="shared" si="12"/>
        <v>0</v>
      </c>
      <c r="O116" s="57">
        <f t="shared" si="12"/>
        <v>0</v>
      </c>
      <c r="P116" s="57">
        <f t="shared" si="12"/>
        <v>0</v>
      </c>
      <c r="Q116" s="57">
        <f t="shared" si="12"/>
        <v>0</v>
      </c>
      <c r="R116" s="57">
        <f t="shared" si="12"/>
        <v>0</v>
      </c>
      <c r="S116" s="57">
        <f t="shared" si="12"/>
        <v>0</v>
      </c>
      <c r="T116" s="57">
        <f t="shared" si="12"/>
        <v>0</v>
      </c>
      <c r="U116" s="57">
        <f t="shared" si="12"/>
        <v>0</v>
      </c>
      <c r="V116" s="57">
        <f t="shared" si="12"/>
        <v>0</v>
      </c>
      <c r="W116" s="57">
        <f t="shared" si="12"/>
        <v>0</v>
      </c>
      <c r="X116" s="57">
        <f t="shared" si="12"/>
        <v>0</v>
      </c>
      <c r="Y116" s="57">
        <f t="shared" si="12"/>
        <v>0</v>
      </c>
      <c r="Z116" s="57">
        <f t="shared" si="12"/>
        <v>0</v>
      </c>
      <c r="AA116" s="57">
        <f t="shared" si="12"/>
        <v>0</v>
      </c>
      <c r="AB116" s="57">
        <f t="shared" si="12"/>
        <v>0</v>
      </c>
      <c r="AC116" s="57">
        <f t="shared" si="12"/>
        <v>0</v>
      </c>
      <c r="AD116" s="19"/>
      <c r="AE116" s="19"/>
      <c r="AF116" s="19"/>
    </row>
    <row r="117" spans="1:32">
      <c r="C117" s="35">
        <f>+C116+C113+C103+C99</f>
        <v>5647306.120000001</v>
      </c>
    </row>
    <row r="119" spans="1:32">
      <c r="A119" s="63"/>
      <c r="B119" s="35"/>
    </row>
    <row r="120" spans="1:32">
      <c r="A120" s="64"/>
      <c r="B120" s="35"/>
    </row>
    <row r="121" spans="1:32">
      <c r="A121" s="65"/>
      <c r="B121" s="35"/>
    </row>
    <row r="122" spans="1:32">
      <c r="A122" s="64"/>
      <c r="B122" s="35"/>
    </row>
    <row r="123" spans="1:32">
      <c r="A123" s="64"/>
      <c r="B123" s="35"/>
    </row>
    <row r="124" spans="1:32">
      <c r="B124" s="35"/>
    </row>
  </sheetData>
  <mergeCells count="21">
    <mergeCell ref="C1:E1"/>
    <mergeCell ref="Y1:AA1"/>
    <mergeCell ref="S1:U1"/>
    <mergeCell ref="V1:X1"/>
    <mergeCell ref="A103:B103"/>
    <mergeCell ref="A31:B31"/>
    <mergeCell ref="A41:B41"/>
    <mergeCell ref="A89:B89"/>
    <mergeCell ref="A98:B98"/>
    <mergeCell ref="A99:B99"/>
    <mergeCell ref="P1:R1"/>
    <mergeCell ref="F1:G1"/>
    <mergeCell ref="H1:I1"/>
    <mergeCell ref="J1:K1"/>
    <mergeCell ref="L1:M1"/>
    <mergeCell ref="N1:O1"/>
    <mergeCell ref="A116:B116"/>
    <mergeCell ref="A113:B113"/>
    <mergeCell ref="B1:B2"/>
    <mergeCell ref="A1:A2"/>
    <mergeCell ref="A74:B74"/>
  </mergeCells>
  <phoneticPr fontId="3" type="noConversion"/>
  <printOptions horizontalCentered="1" verticalCentered="1"/>
  <pageMargins left="0" right="0" top="0.83292682900000004" bottom="0.25" header="0.17" footer="0.17"/>
  <pageSetup paperSize="9" scale="46" fitToWidth="2" fitToHeight="3" orientation="landscape" r:id="rId1"/>
  <headerFooter>
    <oddHeader>&amp;LCAS IS&amp;"Arial,Bold"&amp;12Angajamente legale AMBULATORIU PARACLINIC - ref. 209/26.07.2021&amp;"Arial,Regular"&amp;10&amp;CAprobatDirector GeneralRadu Gheorghe TIBICHI&amp;RAvizatDirector Relatii ContractualeSabina BUTNARUVizat CFPMaria DORNESCU</oddHeader>
    <oddFooter>&amp;LȘEF SERVICIU EVALUARE CONTRACTAREMargareta MIRON&amp;C&amp;P din &amp;N&amp;RIntocmit,ȘEF SERVICIU DECONTARECorina  NEAMȚIU</oddFooter>
  </headerFooter>
  <rowBreaks count="1" manualBreakCount="1">
    <brk id="56" max="2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AL 2024</vt:lpstr>
      <vt:lpstr>'AL 2024'!Print_Area</vt:lpstr>
      <vt:lpstr>'AL 2024'!Print_Titles</vt:lpstr>
    </vt:vector>
  </TitlesOfParts>
  <Company>cas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irinag</dc:creator>
  <cp:lastModifiedBy>bianca.t</cp:lastModifiedBy>
  <cp:lastPrinted>2022-05-31T10:52:45Z</cp:lastPrinted>
  <dcterms:created xsi:type="dcterms:W3CDTF">2015-12-28T06:02:20Z</dcterms:created>
  <dcterms:modified xsi:type="dcterms:W3CDTF">2025-01-22T14:46:03Z</dcterms:modified>
</cp:coreProperties>
</file>